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20730" windowHeight="10290" tabRatio="938" firstSheet="3" activeTab="15"/>
  </bookViews>
  <sheets>
    <sheet name="业绩统计表" sheetId="1" r:id="rId1"/>
    <sheet name="纵向项目1" sheetId="2" r:id="rId2"/>
    <sheet name="1-21GF报告" sheetId="3" r:id="rId3"/>
    <sheet name="1-2论文" sheetId="4" r:id="rId4"/>
    <sheet name="1-3获奖" sheetId="5" r:id="rId5"/>
    <sheet name="申报国家自然基金" sheetId="6" r:id="rId6"/>
    <sheet name="校团队、平台" sheetId="7" r:id="rId7"/>
    <sheet name="学术会议" sheetId="8" r:id="rId8"/>
    <sheet name="1-5专利" sheetId="9" r:id="rId9"/>
    <sheet name="1-6学会任职" sheetId="10" r:id="rId10"/>
    <sheet name="1-7编委" sheetId="11" r:id="rId11"/>
    <sheet name="1-10专著" sheetId="12" r:id="rId12"/>
    <sheet name="1-11研制生产" sheetId="13" r:id="rId13"/>
    <sheet name="1-13校学会任职" sheetId="14" r:id="rId14"/>
    <sheet name="纵向2国家基金" sheetId="15" r:id="rId15"/>
    <sheet name="计划外" sheetId="16" r:id="rId16"/>
  </sheets>
  <definedNames>
    <definedName name="_xlnm._FilterDatabase" localSheetId="12" hidden="1">'1-11研制生产'!#REF!</definedName>
    <definedName name="_xlnm._FilterDatabase" localSheetId="13" hidden="1">'1-13校学会任职'!$A$2:$E$5</definedName>
    <definedName name="_xlnm._FilterDatabase" localSheetId="3" hidden="1">'1-2论文'!$A$2:$L$2</definedName>
    <definedName name="_xlnm._FilterDatabase" localSheetId="9" hidden="1">'1-6学会任职'!$A$2:$K$2</definedName>
    <definedName name="_xlnm._FilterDatabase" localSheetId="10" hidden="1">'1-7编委'!#REF!</definedName>
    <definedName name="_xlnm._FilterDatabase" localSheetId="5" hidden="1">申报国家自然基金!#REF!</definedName>
    <definedName name="_xlnm._FilterDatabase" localSheetId="0" hidden="1">业绩统计表!$C$2:$I$60</definedName>
    <definedName name="_xlnm._FilterDatabase" localSheetId="14" hidden="1">纵向2国家基金!$A$2:$IU$35</definedName>
    <definedName name="_xlnm._FilterDatabase" localSheetId="1" hidden="1">纵向项目1!$A$2:$IV$25</definedName>
  </definedNames>
  <calcPr calcId="144525" concurrentCalc="0"/>
</workbook>
</file>

<file path=xl/calcChain.xml><?xml version="1.0" encoding="utf-8"?>
<calcChain xmlns="http://schemas.openxmlformats.org/spreadsheetml/2006/main">
  <c r="J4" i="13" l="1"/>
  <c r="K9" i="12"/>
  <c r="K3" i="12"/>
  <c r="K6" i="12"/>
  <c r="I17" i="10"/>
  <c r="K8" i="12"/>
  <c r="N3" i="15"/>
  <c r="N4" i="15"/>
  <c r="N5" i="15"/>
  <c r="N6" i="15"/>
  <c r="N7" i="15"/>
  <c r="N8" i="15"/>
  <c r="N9" i="15"/>
  <c r="N10" i="15"/>
  <c r="N11" i="15"/>
  <c r="N12" i="15"/>
  <c r="N13" i="15"/>
  <c r="N14" i="15"/>
  <c r="N15" i="15"/>
  <c r="N16" i="15"/>
  <c r="N17" i="15"/>
  <c r="N22" i="15"/>
  <c r="N31" i="15"/>
  <c r="N32" i="15"/>
  <c r="N33" i="15"/>
  <c r="N34" i="15"/>
  <c r="N35" i="15"/>
  <c r="J46" i="16"/>
  <c r="J32" i="16"/>
  <c r="J31" i="16"/>
  <c r="J30" i="16"/>
  <c r="J29" i="16"/>
  <c r="J28" i="16"/>
  <c r="J27" i="16"/>
  <c r="J26" i="16"/>
  <c r="J25" i="16"/>
  <c r="J24" i="16"/>
  <c r="J23" i="16"/>
  <c r="J22" i="16"/>
  <c r="J21" i="16"/>
  <c r="J20" i="16"/>
  <c r="J19" i="16"/>
  <c r="J18" i="16"/>
  <c r="J17" i="16"/>
  <c r="J16" i="16"/>
  <c r="J15" i="16"/>
  <c r="J14" i="16"/>
  <c r="J13" i="16"/>
  <c r="J12" i="16"/>
  <c r="J11" i="16"/>
  <c r="J10" i="16"/>
  <c r="J9" i="16"/>
  <c r="J8" i="16"/>
  <c r="J7" i="16"/>
  <c r="J6" i="16"/>
  <c r="J5" i="16"/>
  <c r="J4" i="16"/>
  <c r="J3" i="16"/>
  <c r="E6" i="14"/>
  <c r="J5" i="13"/>
  <c r="J3" i="13"/>
  <c r="K4" i="12"/>
  <c r="K5" i="12"/>
  <c r="I9" i="11"/>
  <c r="I47" i="9"/>
  <c r="I39" i="6"/>
  <c r="F6" i="5"/>
  <c r="K100" i="4"/>
  <c r="H25" i="2"/>
  <c r="H24" i="2"/>
  <c r="H23" i="2"/>
  <c r="H22" i="2"/>
  <c r="H21" i="2"/>
  <c r="H20" i="2"/>
  <c r="H19" i="2"/>
  <c r="H18" i="2"/>
  <c r="H17" i="2"/>
  <c r="H16" i="2"/>
  <c r="H15" i="2"/>
  <c r="H14" i="2"/>
  <c r="H13" i="2"/>
  <c r="H12" i="2"/>
  <c r="H11" i="2"/>
  <c r="H10" i="2"/>
  <c r="H9" i="2"/>
  <c r="H8" i="2"/>
  <c r="H7" i="2"/>
  <c r="H6" i="2"/>
  <c r="H5" i="2"/>
  <c r="H4" i="2"/>
  <c r="H3" i="2"/>
</calcChain>
</file>

<file path=xl/sharedStrings.xml><?xml version="1.0" encoding="utf-8"?>
<sst xmlns="http://schemas.openxmlformats.org/spreadsheetml/2006/main" count="2563" uniqueCount="1220">
  <si>
    <t>材料科学与工程学院与科技产业处有关的科研业绩计分表</t>
  </si>
  <si>
    <t>大类</t>
  </si>
  <si>
    <t>类别</t>
  </si>
  <si>
    <t>业绩类型</t>
  </si>
  <si>
    <t>分类</t>
  </si>
  <si>
    <t>数量</t>
  </si>
  <si>
    <t>业绩绩效计分规则</t>
  </si>
  <si>
    <t>业绩绩效分数</t>
  </si>
  <si>
    <t>详情</t>
  </si>
  <si>
    <t>备注</t>
  </si>
  <si>
    <t>科研项目及经费</t>
  </si>
  <si>
    <t>国家级课题</t>
  </si>
  <si>
    <t>工科项目</t>
  </si>
  <si>
    <t>纵向1</t>
  </si>
  <si>
    <t>1235*经费(万元)^0.95</t>
  </si>
  <si>
    <t>纵向项目1</t>
  </si>
  <si>
    <t>纵向2</t>
  </si>
  <si>
    <t>纵向2国家基金</t>
  </si>
  <si>
    <t>理科项目</t>
  </si>
  <si>
    <r>
      <rPr>
        <sz val="11"/>
        <color indexed="8"/>
        <rFont val="宋体"/>
        <charset val="134"/>
      </rPr>
      <t>5000+1235*</t>
    </r>
    <r>
      <rPr>
        <sz val="11"/>
        <color indexed="8"/>
        <rFont val="宋体"/>
        <charset val="134"/>
      </rPr>
      <t>经费</t>
    </r>
    <r>
      <rPr>
        <sz val="11"/>
        <color indexed="8"/>
        <rFont val="宋体"/>
        <charset val="134"/>
      </rPr>
      <t>(</t>
    </r>
    <r>
      <rPr>
        <sz val="11"/>
        <color indexed="8"/>
        <rFont val="宋体"/>
        <charset val="134"/>
      </rPr>
      <t>万元</t>
    </r>
    <r>
      <rPr>
        <sz val="11"/>
        <color indexed="8"/>
        <rFont val="宋体"/>
        <charset val="134"/>
      </rPr>
      <t>)^0.95</t>
    </r>
  </si>
  <si>
    <t>软科学、人文社科项目</t>
  </si>
  <si>
    <r>
      <rPr>
        <sz val="11"/>
        <color indexed="8"/>
        <rFont val="宋体"/>
        <charset val="134"/>
      </rPr>
      <t>10000</t>
    </r>
    <r>
      <rPr>
        <sz val="11"/>
        <color indexed="8"/>
        <rFont val="宋体"/>
        <charset val="134"/>
      </rPr>
      <t>+1235*</t>
    </r>
    <r>
      <rPr>
        <sz val="11"/>
        <color indexed="8"/>
        <rFont val="宋体"/>
        <charset val="134"/>
      </rPr>
      <t>经费</t>
    </r>
    <r>
      <rPr>
        <sz val="11"/>
        <color indexed="8"/>
        <rFont val="宋体"/>
        <charset val="134"/>
      </rPr>
      <t>(</t>
    </r>
    <r>
      <rPr>
        <sz val="11"/>
        <color indexed="8"/>
        <rFont val="宋体"/>
        <charset val="134"/>
      </rPr>
      <t>万元</t>
    </r>
    <r>
      <rPr>
        <sz val="11"/>
        <color indexed="8"/>
        <rFont val="宋体"/>
        <charset val="134"/>
      </rPr>
      <t>)^0.95</t>
    </r>
  </si>
  <si>
    <t>省、部、市财政课题</t>
  </si>
  <si>
    <t>786*经费(万元)^0.95</t>
  </si>
  <si>
    <t>2500+786*经费(万元)^0.95</t>
  </si>
  <si>
    <r>
      <rPr>
        <sz val="11"/>
        <color indexed="8"/>
        <rFont val="宋体"/>
        <charset val="134"/>
      </rPr>
      <t>5</t>
    </r>
    <r>
      <rPr>
        <sz val="11"/>
        <color indexed="8"/>
        <rFont val="宋体"/>
        <charset val="134"/>
      </rPr>
      <t>000</t>
    </r>
    <r>
      <rPr>
        <sz val="11"/>
        <color indexed="8"/>
        <rFont val="宋体"/>
        <charset val="134"/>
      </rPr>
      <t>+786*经费(万元)^0.95</t>
    </r>
  </si>
  <si>
    <t>院、所、企业项目</t>
  </si>
  <si>
    <t>横向</t>
  </si>
  <si>
    <r>
      <rPr>
        <sz val="11"/>
        <color indexed="8"/>
        <rFont val="宋体"/>
        <charset val="134"/>
      </rPr>
      <t>562</t>
    </r>
    <r>
      <rPr>
        <sz val="11"/>
        <color indexed="8"/>
        <rFont val="宋体"/>
        <charset val="134"/>
      </rPr>
      <t>*经费(万元)^0.95</t>
    </r>
  </si>
  <si>
    <t>计划外</t>
  </si>
  <si>
    <r>
      <rPr>
        <sz val="11"/>
        <color indexed="8"/>
        <rFont val="宋体"/>
        <charset val="134"/>
      </rPr>
      <t>1000+562</t>
    </r>
    <r>
      <rPr>
        <sz val="11"/>
        <color indexed="8"/>
        <rFont val="宋体"/>
        <charset val="134"/>
      </rPr>
      <t>*经费(万元)^0.95</t>
    </r>
  </si>
  <si>
    <r>
      <rPr>
        <sz val="11"/>
        <color indexed="8"/>
        <rFont val="宋体"/>
        <charset val="134"/>
      </rPr>
      <t>2000+562</t>
    </r>
    <r>
      <rPr>
        <sz val="11"/>
        <color indexed="8"/>
        <rFont val="宋体"/>
        <charset val="134"/>
      </rPr>
      <t>*经费(万元)^0.95</t>
    </r>
  </si>
  <si>
    <t>研制生产和条件建设保障项目</t>
  </si>
  <si>
    <r>
      <rPr>
        <sz val="11"/>
        <color indexed="8"/>
        <rFont val="宋体"/>
        <charset val="134"/>
      </rPr>
      <t>393</t>
    </r>
    <r>
      <rPr>
        <sz val="11"/>
        <color indexed="8"/>
        <rFont val="宋体"/>
        <charset val="134"/>
      </rPr>
      <t>*经费(万元)^0.95</t>
    </r>
  </si>
  <si>
    <t>1-11研制生产</t>
  </si>
  <si>
    <r>
      <rPr>
        <sz val="11"/>
        <color indexed="8"/>
        <rFont val="宋体"/>
        <charset val="134"/>
      </rPr>
      <t>700+393</t>
    </r>
    <r>
      <rPr>
        <sz val="11"/>
        <color indexed="8"/>
        <rFont val="宋体"/>
        <charset val="134"/>
      </rPr>
      <t>*经费(万元)^0.95</t>
    </r>
  </si>
  <si>
    <r>
      <rPr>
        <sz val="11"/>
        <color indexed="8"/>
        <rFont val="宋体"/>
        <charset val="134"/>
      </rPr>
      <t>1000+393</t>
    </r>
    <r>
      <rPr>
        <sz val="11"/>
        <color indexed="8"/>
        <rFont val="宋体"/>
        <charset val="134"/>
      </rPr>
      <t>*经费(万元)^0.95</t>
    </r>
  </si>
  <si>
    <t>著作</t>
  </si>
  <si>
    <t>专著</t>
  </si>
  <si>
    <t>1000分/万字</t>
  </si>
  <si>
    <t>编著和译著</t>
  </si>
  <si>
    <t>500分/万字</t>
  </si>
  <si>
    <t>论文</t>
  </si>
  <si>
    <r>
      <rPr>
        <b/>
        <sz val="11"/>
        <color indexed="8"/>
        <rFont val="黑体"/>
        <charset val="134"/>
      </rPr>
      <t>E</t>
    </r>
    <r>
      <rPr>
        <b/>
        <sz val="11"/>
        <color indexed="8"/>
        <rFont val="黑体"/>
        <charset val="134"/>
      </rPr>
      <t>I</t>
    </r>
  </si>
  <si>
    <t>期刊</t>
  </si>
  <si>
    <t>4000分/篇</t>
  </si>
  <si>
    <t>1-2论文</t>
  </si>
  <si>
    <t>会议转期刊</t>
  </si>
  <si>
    <t>2000分/篇</t>
  </si>
  <si>
    <t>CSSCI期刊（非扩展版）</t>
  </si>
  <si>
    <t>3000分/篇</t>
  </si>
  <si>
    <t>一级论文</t>
  </si>
  <si>
    <t>理工科</t>
  </si>
  <si>
    <t>非理工科</t>
  </si>
  <si>
    <t>北大核心论文</t>
  </si>
  <si>
    <t>1000分/篇</t>
  </si>
  <si>
    <t>GF报告</t>
  </si>
  <si>
    <t>1-21GF报告</t>
  </si>
  <si>
    <t>参加5国以上举办的国际学术会议并做大会报告</t>
  </si>
  <si>
    <t>10000分/篇</t>
  </si>
  <si>
    <t>鉴定</t>
  </si>
  <si>
    <t>结论为国际领先的项目鉴定</t>
  </si>
  <si>
    <t>8000分</t>
  </si>
  <si>
    <t>结论为国际先进的项目鉴定</t>
  </si>
  <si>
    <t>6000分</t>
  </si>
  <si>
    <t>结论为国内领先的项目鉴定</t>
  </si>
  <si>
    <t>4000分</t>
  </si>
  <si>
    <t>结论为国内先进的项目鉴定</t>
  </si>
  <si>
    <t>3000分</t>
  </si>
  <si>
    <t>专利及标准</t>
  </si>
  <si>
    <t>国标和国军标</t>
  </si>
  <si>
    <t>45000分</t>
  </si>
  <si>
    <t>1-5专利</t>
  </si>
  <si>
    <t>行标</t>
  </si>
  <si>
    <t>学会协会任职</t>
  </si>
  <si>
    <t>25000分</t>
  </si>
  <si>
    <t>发明专利</t>
  </si>
  <si>
    <t>学术期刊主编编委</t>
  </si>
  <si>
    <t>15000分</t>
  </si>
  <si>
    <t>实用新型专利、外观设计专利、软件著作权</t>
  </si>
  <si>
    <t>校学术委员会成员</t>
  </si>
  <si>
    <t>1000分</t>
  </si>
  <si>
    <t>校级团队及平台</t>
  </si>
  <si>
    <t>获批的校级团队及实验室</t>
  </si>
  <si>
    <t>20000分/个</t>
  </si>
  <si>
    <t>申报省部级以上奖励</t>
  </si>
  <si>
    <t>经山西省、教育部或全国行业奖励委员会推荐申报国家科学技术奖（自然科学奖、技术发明奖、技术进步奖）</t>
  </si>
  <si>
    <t>50000分</t>
  </si>
  <si>
    <t>经上级单位或军工集团推荐，申报国防科学技术奖（技术发明奖、技术进步奖）</t>
  </si>
  <si>
    <t>20000分</t>
  </si>
  <si>
    <t>经山西省教育厅推荐申报申报山西省科学技术奖（科学技术杰出贡献奖、自然科学奖、技术发明奖、技术进步奖）</t>
  </si>
  <si>
    <t>申报国家自然基金</t>
  </si>
  <si>
    <t>中北大学作为依托单位，申请人为中北大学在职教工，申报国家自然基金</t>
  </si>
  <si>
    <t>2000分/项</t>
  </si>
  <si>
    <t>学术期刊主编或编委</t>
  </si>
  <si>
    <t>一级学术期刊主编（正副）</t>
  </si>
  <si>
    <t>1-7编委</t>
  </si>
  <si>
    <t>一级学术期刊编委</t>
  </si>
  <si>
    <t>10000分</t>
  </si>
  <si>
    <t>核心学术期刊主编（正副）</t>
  </si>
  <si>
    <t>核心学术期刊编委</t>
  </si>
  <si>
    <t>5000分</t>
  </si>
  <si>
    <t>学会任职</t>
  </si>
  <si>
    <t>担任国家级学会正副理事长职务</t>
  </si>
  <si>
    <t>1-6学会任职</t>
  </si>
  <si>
    <t>担任国家级学会理事、委员</t>
  </si>
  <si>
    <t>担任省部级学会正副理事长职务</t>
  </si>
  <si>
    <t>担任省部级学会理事、委员</t>
  </si>
  <si>
    <t>校学术委员会任职</t>
  </si>
  <si>
    <t>担任主任职务</t>
  </si>
  <si>
    <t>1-13校学会任职</t>
  </si>
  <si>
    <t>担任副主任（秘书）职务</t>
  </si>
  <si>
    <t>担任成员职务</t>
  </si>
  <si>
    <t>业绩绩效总分</t>
  </si>
  <si>
    <t>学院院长签字：</t>
  </si>
  <si>
    <t>学院盖章</t>
  </si>
  <si>
    <t>年   月   日</t>
  </si>
  <si>
    <t>材料科学与工程学院纵向1</t>
  </si>
  <si>
    <t>序号</t>
  </si>
  <si>
    <t>项目名称*</t>
  </si>
  <si>
    <t>项目类别</t>
  </si>
  <si>
    <t>学科分类</t>
  </si>
  <si>
    <t>负责人</t>
  </si>
  <si>
    <t>承办单位</t>
  </si>
  <si>
    <t>到帐金额(元)</t>
  </si>
  <si>
    <t>分数</t>
  </si>
  <si>
    <t>ch0bbfzjz20160100025</t>
  </si>
  <si>
    <t>省部级</t>
  </si>
  <si>
    <t>工科</t>
  </si>
  <si>
    <t>陈鸿</t>
  </si>
  <si>
    <t>材料科学与工程学院</t>
  </si>
  <si>
    <t>djzgjcgjz20151100011</t>
  </si>
  <si>
    <t>党惊知</t>
  </si>
  <si>
    <t>hh0qzhjjz20151200060</t>
  </si>
  <si>
    <t>国家级</t>
  </si>
  <si>
    <t>侯华</t>
  </si>
  <si>
    <t>hh0ylktjz20151200120</t>
  </si>
  <si>
    <t>修改（项目为国防基础科研）</t>
  </si>
  <si>
    <t>lyccxwzjz20151100010</t>
  </si>
  <si>
    <t>李迎春</t>
  </si>
  <si>
    <t>lyqgcyhjz20151200090</t>
  </si>
  <si>
    <t>刘亚青</t>
  </si>
  <si>
    <t>lyqhwdfjz20151100022</t>
  </si>
  <si>
    <t>wq0gqnrjz20151200220</t>
  </si>
  <si>
    <t>王强</t>
  </si>
  <si>
    <t>xh0fznqjz20150900152</t>
  </si>
  <si>
    <t>徐宏</t>
  </si>
  <si>
    <t>xh0tkcljz20160300014</t>
  </si>
  <si>
    <t>xh0tkcljz20151200005</t>
  </si>
  <si>
    <t>xh0dglcjz20151100020</t>
  </si>
  <si>
    <t>xh0gtsjjz20151100015</t>
  </si>
  <si>
    <t>理科</t>
  </si>
  <si>
    <t>xh0gqnsjz20151100030</t>
  </si>
  <si>
    <t>xh0gsmjjz20160100070</t>
  </si>
  <si>
    <t>xh0qxtkjz20151200027</t>
  </si>
  <si>
    <t>xh0xydgjz20160100028</t>
  </si>
  <si>
    <t>xh0zjcljz20151100030</t>
  </si>
  <si>
    <t>zgwgqnrjz20151200055</t>
  </si>
  <si>
    <t>张国伟</t>
  </si>
  <si>
    <t>zzmjqrjjz20150900010</t>
  </si>
  <si>
    <t>张治民</t>
  </si>
  <si>
    <t>zgzgglmjz20151100004</t>
  </si>
  <si>
    <t>赵贵哲</t>
  </si>
  <si>
    <r>
      <rPr>
        <sz val="12"/>
        <rFont val="宋体"/>
        <charset val="134"/>
      </rPr>
      <t>lyqhwdfjz201511000</t>
    </r>
    <r>
      <rPr>
        <sz val="12"/>
        <rFont val="宋体"/>
        <charset val="134"/>
      </rPr>
      <t>15</t>
    </r>
  </si>
  <si>
    <t>增加</t>
  </si>
  <si>
    <t>材料科学与工程学院论文</t>
  </si>
  <si>
    <t>论文题目</t>
  </si>
  <si>
    <t>所有作者</t>
  </si>
  <si>
    <t>刊物名称</t>
  </si>
  <si>
    <t>刊物级别</t>
  </si>
  <si>
    <t>发表日期</t>
  </si>
  <si>
    <t>学科门类</t>
  </si>
  <si>
    <t>论文类型</t>
  </si>
  <si>
    <t>英文题目</t>
  </si>
  <si>
    <t>所属单位</t>
  </si>
  <si>
    <t>业绩积分</t>
  </si>
  <si>
    <t>锂离子电池正极材料尖晶石锰酸锂的研究进展</t>
  </si>
  <si>
    <t>牛甲明(学生),郑宇亭(学生),潘保武</t>
  </si>
  <si>
    <t>化工新型材料</t>
  </si>
  <si>
    <t>核心论文</t>
  </si>
  <si>
    <t>2016-02-10</t>
  </si>
  <si>
    <t>理工类</t>
  </si>
  <si>
    <t>期刊论文</t>
  </si>
  <si>
    <t/>
  </si>
  <si>
    <t>水热-离子交换法制备m-LiMnO2及工艺优化</t>
  </si>
  <si>
    <t>郑宇亭(学生),郝晓剑,潘保武</t>
  </si>
  <si>
    <t>电源技术</t>
  </si>
  <si>
    <t>2016-03-10</t>
  </si>
  <si>
    <t>Hydrothermal-ion exchange preparation of monoclinic layered LiMnO2 and commercial optimization</t>
  </si>
  <si>
    <t>最小二乘法在精确测定0-LiMnO2掺杂中的应用</t>
  </si>
  <si>
    <t>郑宇亭(学生),郝晓剑,牛甲明(学生),胡慧中(学生),潘保武</t>
  </si>
  <si>
    <t>材料导报A.综述篇</t>
  </si>
  <si>
    <t>Al-5Ti-0.35C对ZLSi7Cu2Mg铝合金显微组织和力学性能的影响</t>
  </si>
  <si>
    <t>刘洪斌(学生),姬磊(学生),党惊知</t>
  </si>
  <si>
    <t>热加工工艺</t>
  </si>
  <si>
    <t>2016-04-26</t>
  </si>
  <si>
    <t>高稀土镁合金微弧氧化工艺参数的优化</t>
  </si>
  <si>
    <t>王文川(学生),杨晓禹(学生),徐宏</t>
  </si>
  <si>
    <t>特种铸造及有色合金</t>
  </si>
  <si>
    <t>2015-12-12</t>
  </si>
  <si>
    <t>ZLSi7Cu2Mg合金微弧氧化工艺的研究</t>
  </si>
  <si>
    <t>姬磊(学生),刘洪斌(学生),党惊知</t>
  </si>
  <si>
    <t>2016-03-25</t>
  </si>
  <si>
    <t>BaZr0.9Y0.1O2.95-BaCe0.86Y0.1Zn0.04O2.91复相电解质的制备、结构和导电性能</t>
  </si>
  <si>
    <t>刘洋(学生),王延忠</t>
  </si>
  <si>
    <t>2016-04-12</t>
  </si>
  <si>
    <t>基于注射3D打印成型的铜浆料烧结工艺研究</t>
  </si>
  <si>
    <t>侯同伟(学生),刘斌</t>
  </si>
  <si>
    <t>铸造技术</t>
  </si>
  <si>
    <t>2016-04-15</t>
  </si>
  <si>
    <t>复合蜡粉选择性激光烧结件的后处理研究</t>
  </si>
  <si>
    <t>曹亚峰(学生),王建宏</t>
  </si>
  <si>
    <t>2015-07-30</t>
  </si>
  <si>
    <t>热挤压态ZK60镁合金动态力学行为研究</t>
  </si>
  <si>
    <t>杨亚琴</t>
  </si>
  <si>
    <t>2016-06-26</t>
  </si>
  <si>
    <t>激光-电弧复合热源及等离子体模拟研究现状</t>
  </si>
  <si>
    <t>丁玲芳(学生),张英乔</t>
  </si>
  <si>
    <t>电焊机</t>
  </si>
  <si>
    <t>氧化石墨烯增强磁性弹性体复合材料的制备及性能研究</t>
  </si>
  <si>
    <t>候春林(学生),孙友谊</t>
  </si>
  <si>
    <t>中国胶粘剂</t>
  </si>
  <si>
    <t>2016-04-04</t>
  </si>
  <si>
    <t>冲击作用下AZ80镁合金的动态力学行为与组织变化</t>
  </si>
  <si>
    <t>田治坤(学生),杨亚琴</t>
  </si>
  <si>
    <t>2016-01-25</t>
  </si>
  <si>
    <t>rGO/MnO2/三聚氰胺复合泡沫的制备及其对NOx气体的处理</t>
  </si>
  <si>
    <t>刘坦坦(学生),孙友谊</t>
  </si>
  <si>
    <t>2016-04-05</t>
  </si>
  <si>
    <t>AZ80+Ce 镁合金轮毂成形过程中的组织演变</t>
  </si>
  <si>
    <t>宗星星(学生),方敏</t>
  </si>
  <si>
    <t>Microstructure Evolution of AZ80+Ce Magnesium Alloy Wheel Hub During Forming</t>
  </si>
  <si>
    <t>Al含量对Ti-C-Al体系激光熔覆过程的影响</t>
  </si>
  <si>
    <t>王建宏</t>
  </si>
  <si>
    <t>2016-04-01</t>
  </si>
  <si>
    <t>反挤压筒形件成形力研究</t>
  </si>
  <si>
    <t>仁杰(学生),王强,冀翠斌(学生),刘涛(校外)</t>
  </si>
  <si>
    <t>锻压技术</t>
  </si>
  <si>
    <t>2015-11-23</t>
  </si>
  <si>
    <t>铸态稀土镁合金热变形应变补偿型本构模型</t>
  </si>
  <si>
    <t>张龙(学生),王强,杨勇彪,程传坤(学生)</t>
  </si>
  <si>
    <t>2015-08-23</t>
  </si>
  <si>
    <t>7075 铝合金筒形件径向-反向挤压工艺的 成形模拟研究</t>
  </si>
  <si>
    <t>冀翠斌(学生),王强</t>
  </si>
  <si>
    <t>2016-03-23</t>
  </si>
  <si>
    <t>分级均匀化对稀土镁合金Mg-Gd-Y-Nd-Zr组织和力学性能的影响</t>
  </si>
  <si>
    <t>杜志远(学生),于建民,张治民,尹雪雁(学生)</t>
  </si>
  <si>
    <t>2016-03-18</t>
  </si>
  <si>
    <t>基于线激光扫描工业角焊缝外观的判识</t>
  </si>
  <si>
    <t>李志勇</t>
  </si>
  <si>
    <t>焊接技术</t>
  </si>
  <si>
    <t>2016-02-20</t>
  </si>
  <si>
    <t>ＨＩＰＩＭＳ制备Ｃr-Ｂ涂层及摩擦学性能</t>
  </si>
  <si>
    <t>张树参(学生),李志勇</t>
  </si>
  <si>
    <t>中国表面工程</t>
  </si>
  <si>
    <t>2015-12-08</t>
  </si>
  <si>
    <t>铝合金双筒带隔筋挤压件成形工艺研究</t>
  </si>
  <si>
    <t>马晓虎(学生),李国俊,张宝红</t>
  </si>
  <si>
    <t>轻合金加工技术</t>
  </si>
  <si>
    <t>双管带隔筋件隔筋形状对内外管成形的影响</t>
  </si>
  <si>
    <t>马晓虎(学生),张宝红,李国俊</t>
  </si>
  <si>
    <t>2016-01-01</t>
  </si>
  <si>
    <t>多向锻造对 Mg-13Gd-4Y-0.5Zr 镁合金组织及力学性能的影响</t>
  </si>
  <si>
    <t>杨思宇(学生),于建民,张宝红</t>
  </si>
  <si>
    <t>2016-05-08</t>
  </si>
  <si>
    <t>采用ＴＭＣＰ技术的低碳低合金高强钢生产的研究现状及进展</t>
  </si>
  <si>
    <t>李大赵,索志光(学生),崔天燮(校外),孟传峰(校外)</t>
  </si>
  <si>
    <t>钢铁研究学报</t>
  </si>
  <si>
    <t>2016-01-15</t>
  </si>
  <si>
    <t>脉冲电流对钛/铝异种金属熔钎焊界面特征的影响</t>
  </si>
  <si>
    <t>魏守征,李亚江(校外),王娟(校外),刘坤(校外)</t>
  </si>
  <si>
    <t>焊接学报</t>
  </si>
  <si>
    <t>2015-10-26</t>
  </si>
  <si>
    <t>Effect of pulsed current on interfacial microstructure during welding-brazing of Ti/Al dissimilar alloys</t>
  </si>
  <si>
    <t>塑性成形过程材料的轴向分流特征</t>
  </si>
  <si>
    <t>李旭斌,张治民,王强,李国俊</t>
  </si>
  <si>
    <t>塑性工程学报</t>
  </si>
  <si>
    <t>2016-04-02</t>
  </si>
  <si>
    <t>高强铝合金复杂筋板构件分流开放加载</t>
  </si>
  <si>
    <t>2015-08-01</t>
  </si>
  <si>
    <t>AZ80镁合金不同初始状态下的变形组织及性能</t>
  </si>
  <si>
    <t>孟模</t>
  </si>
  <si>
    <t>2015-10-27</t>
  </si>
  <si>
    <t>基于线激光扫描的焊缝表面缺陷检测系统</t>
  </si>
  <si>
    <t>杨军涛(学生),李志勇</t>
  </si>
  <si>
    <t>焊接</t>
  </si>
  <si>
    <t>2016-02-08</t>
  </si>
  <si>
    <t>铜合金表面巯基官能有机硅溶胶-凝胶涂层中TEOS含量对其防腐性能的影响</t>
  </si>
  <si>
    <t>睢文杰(学生),赵文杰(校外),张星</t>
  </si>
  <si>
    <t>中国腐蚀与防护学报</t>
  </si>
  <si>
    <t>反应型无卤阻燃剂N，N’-双( 2-羟乙基)磷酸二乙酯的合成及应用</t>
  </si>
  <si>
    <t>赵斌,李飞(学生),刘亚青</t>
  </si>
  <si>
    <t>化学研究与应用</t>
  </si>
  <si>
    <t>2015-08-15</t>
  </si>
  <si>
    <t>增容剂SEP对废旧聚丙烯1废旧高抗冲聚苯乙烯</t>
  </si>
  <si>
    <t>孔宇飞(学生),李迎春</t>
  </si>
  <si>
    <t>EI期刊</t>
  </si>
  <si>
    <t>610MPa级高强钢大热输入焊接热影响区的组织与性能</t>
  </si>
  <si>
    <t>张英乔</t>
  </si>
  <si>
    <t>碱性药芯焊丝熔滴过渡特性及工艺性分析</t>
  </si>
  <si>
    <t>王勇(学生),王宝(校外),张英乔</t>
  </si>
  <si>
    <t>微量元素对ZCuPb20Sn5组织和性能的影响</t>
  </si>
  <si>
    <t>王明杰（学生），张国伟，张佳琪（学生），徐宏</t>
  </si>
  <si>
    <t>核心</t>
  </si>
  <si>
    <t>材料科学与工程</t>
  </si>
  <si>
    <t>钢铜双金属铸造工艺参数研究</t>
  </si>
  <si>
    <t>王明杰（学生），张国伟，刘少杰（学生）</t>
  </si>
  <si>
    <t>介孔羟基磷灰石与氨基修饰碳点复合结构的制备及性能研</t>
  </si>
  <si>
    <t>李凯凯（学生）,周雨峰,魏志佳,张文宇,杨金龙,胡胜亮,常青（通讯）</t>
  </si>
  <si>
    <t>人工晶体学报</t>
  </si>
  <si>
    <t xml:space="preserve">
碳纤维表面化学镀钴–镍合金工艺研究
</t>
  </si>
  <si>
    <t>侯鑫(学生),刘贵林(学生),陈慧玉,刘亚青</t>
  </si>
  <si>
    <t>电镀与涂饰</t>
  </si>
  <si>
    <t>磷酸盐对石膏溶解性能的影响</t>
  </si>
  <si>
    <t>韩涛; 杨学腾; 靳秀芝; 王慧奇; 钟军超; 李晓宇</t>
  </si>
  <si>
    <t>硅酸盐通报</t>
  </si>
  <si>
    <r>
      <rPr>
        <sz val="11"/>
        <color theme="1"/>
        <rFont val="Times New Roman"/>
        <family val="1"/>
      </rPr>
      <t>CMC</t>
    </r>
    <r>
      <rPr>
        <sz val="11"/>
        <color theme="1"/>
        <rFont val="宋体"/>
        <charset val="134"/>
      </rPr>
      <t>与黄原胶复配溶液对镁合金消失模铸造涂料性能的影响</t>
    </r>
  </si>
  <si>
    <t>王萍萍（学生），靳玉春，赵宇宏，侯华，刘占凯（学生）</t>
  </si>
  <si>
    <t>铸造</t>
  </si>
  <si>
    <t>核心期刊</t>
  </si>
  <si>
    <r>
      <rPr>
        <sz val="11"/>
        <color theme="1"/>
        <rFont val="Times New Roman"/>
        <family val="1"/>
      </rPr>
      <t>Ni-Cu</t>
    </r>
    <r>
      <rPr>
        <sz val="11"/>
        <color theme="1"/>
        <rFont val="宋体"/>
        <charset val="134"/>
      </rPr>
      <t>合金力学和热力学性质第一性原理研究</t>
    </r>
  </si>
  <si>
    <t>魏振华（学生），侯华，王裕民，赵宇宏，齐雷（学生），张清（学生），韩培德（校外）</t>
  </si>
  <si>
    <r>
      <rPr>
        <sz val="11"/>
        <color theme="1"/>
        <rFont val="宋体"/>
        <charset val="134"/>
      </rPr>
      <t>钛合金化对</t>
    </r>
    <r>
      <rPr>
        <sz val="11"/>
        <color theme="1"/>
        <rFont val="Times New Roman"/>
        <family val="1"/>
      </rPr>
      <t>Mg</t>
    </r>
    <r>
      <rPr>
        <vertAlign val="subscript"/>
        <sz val="11"/>
        <color theme="1"/>
        <rFont val="Times New Roman"/>
        <family val="1"/>
      </rPr>
      <t>2</t>
    </r>
    <r>
      <rPr>
        <sz val="11"/>
        <color theme="1"/>
        <rFont val="Times New Roman"/>
        <family val="1"/>
      </rPr>
      <t>Ni</t>
    </r>
    <r>
      <rPr>
        <sz val="11"/>
        <color theme="1"/>
        <rFont val="宋体"/>
        <charset val="134"/>
      </rPr>
      <t>储氢性能的影响</t>
    </r>
  </si>
  <si>
    <t>李彧星（学生），侯华，赵宇宏，杨玲，王楠（学生）</t>
  </si>
  <si>
    <r>
      <rPr>
        <sz val="11"/>
        <color theme="1"/>
        <rFont val="宋体"/>
        <charset val="134"/>
      </rPr>
      <t>基于</t>
    </r>
    <r>
      <rPr>
        <sz val="11"/>
        <color theme="1"/>
        <rFont val="Times New Roman"/>
        <family val="1"/>
      </rPr>
      <t>CAFE</t>
    </r>
    <r>
      <rPr>
        <sz val="11"/>
        <color theme="1"/>
        <rFont val="宋体"/>
        <charset val="134"/>
      </rPr>
      <t>模型的镍基合金定向凝固过程显微组织模拟</t>
    </r>
  </si>
  <si>
    <t>张璞（学生），侯华，赵宇宏，靳玉春，赵宇辉，眭怀明（校外）</t>
  </si>
  <si>
    <t>中国有色金属学报</t>
  </si>
  <si>
    <r>
      <rPr>
        <sz val="11"/>
        <color theme="1"/>
        <rFont val="Times New Roman"/>
        <family val="1"/>
      </rPr>
      <t>EI</t>
    </r>
    <r>
      <rPr>
        <sz val="11"/>
        <color theme="1"/>
        <rFont val="宋体"/>
        <charset val="134"/>
      </rPr>
      <t>期刊</t>
    </r>
  </si>
  <si>
    <r>
      <rPr>
        <sz val="11"/>
        <color theme="1"/>
        <rFont val="宋体"/>
        <charset val="134"/>
      </rPr>
      <t>过冷度对</t>
    </r>
    <r>
      <rPr>
        <sz val="11"/>
        <color theme="1"/>
        <rFont val="Times New Roman"/>
        <family val="1"/>
      </rPr>
      <t>Ni-Cu</t>
    </r>
    <r>
      <rPr>
        <sz val="11"/>
        <color theme="1"/>
        <rFont val="宋体"/>
        <charset val="134"/>
      </rPr>
      <t>合金枝晶偏析影响的相场法模拟</t>
    </r>
  </si>
  <si>
    <t>侯超杰（学生），靳玉春，赵宇宏，侯华，佟乐乐（学生）</t>
  </si>
  <si>
    <r>
      <rPr>
        <sz val="11"/>
        <color theme="1"/>
        <rFont val="Times New Roman"/>
        <family val="1"/>
      </rPr>
      <t>B2-MgRE(RE=La,Sc,Y,Lu)</t>
    </r>
    <r>
      <rPr>
        <sz val="11"/>
        <color theme="1"/>
        <rFont val="宋体"/>
        <charset val="134"/>
      </rPr>
      <t>力学性能的第一性原理研究</t>
    </r>
  </si>
  <si>
    <t>张清（学生），赵宇宏，侯华，杨晓敏，魏振华（学生），韩培德（校外）</t>
  </si>
  <si>
    <t>兵器材料科学与工程</t>
  </si>
  <si>
    <t>轻合金半固态流变挤压铸造的研究进展</t>
  </si>
  <si>
    <t>王冰（学生），靳玉春，赵宇宏，侯华，吴金珂（学生），李中会（校外），史德荣（校外）</t>
  </si>
  <si>
    <t>制备工艺对离心铸造涂料性能的影响</t>
  </si>
  <si>
    <t>刘占凯（学生），赵宇宏，靳玉春，侯华，王萍萍（学生），张峰浩（学生）</t>
  </si>
  <si>
    <r>
      <rPr>
        <sz val="11"/>
        <color theme="1"/>
        <rFont val="宋体"/>
        <charset val="134"/>
      </rPr>
      <t>挤压铸造</t>
    </r>
    <r>
      <rPr>
        <sz val="11"/>
        <color theme="1"/>
        <rFont val="Times New Roman"/>
        <family val="1"/>
      </rPr>
      <t>Mg-Zn-Y</t>
    </r>
    <r>
      <rPr>
        <sz val="11"/>
        <color theme="1"/>
        <rFont val="宋体"/>
        <charset val="134"/>
      </rPr>
      <t>合金显微组织与力学性能的研究</t>
    </r>
  </si>
  <si>
    <t>吴金珂（学生），侯华，赵宇宏，杨玲，程书建（学生），王冰（学生）</t>
  </si>
  <si>
    <r>
      <rPr>
        <sz val="11"/>
        <color theme="1"/>
        <rFont val="宋体"/>
        <charset val="134"/>
      </rPr>
      <t>第一性原理研究压力对</t>
    </r>
    <r>
      <rPr>
        <sz val="11"/>
        <color theme="1"/>
        <rFont val="Times New Roman"/>
        <family val="1"/>
      </rPr>
      <t>γ″-Ni</t>
    </r>
    <r>
      <rPr>
        <vertAlign val="subscript"/>
        <sz val="11"/>
        <color theme="1"/>
        <rFont val="Times New Roman"/>
        <family val="1"/>
      </rPr>
      <t>3</t>
    </r>
    <r>
      <rPr>
        <sz val="11"/>
        <color theme="1"/>
        <rFont val="Times New Roman"/>
        <family val="1"/>
      </rPr>
      <t>Nb</t>
    </r>
    <r>
      <rPr>
        <sz val="11"/>
        <color theme="1"/>
        <rFont val="宋体"/>
        <charset val="134"/>
      </rPr>
      <t>电子结构和力学性能的影响</t>
    </r>
  </si>
  <si>
    <t>文志勤（学生），侯华，赵宇宏，巴静静（学生），田园（学生），李鹏慧（学生），韩培德（校外）</t>
  </si>
  <si>
    <t>铸造镁合金MIG焊接技术</t>
  </si>
  <si>
    <t>贾非凡(学生)，侯击波，廉睿超(学生)</t>
  </si>
  <si>
    <t>2016.4.15</t>
  </si>
  <si>
    <t>形貌可控纳米氧化钨的制备</t>
  </si>
  <si>
    <t>郭晓晓(学生)，侯击波，程书建(学生)</t>
  </si>
  <si>
    <t>2016.3.31</t>
  </si>
  <si>
    <t>铸铝205A铝合金MIG焊接接头的组织与性能研究</t>
  </si>
  <si>
    <t>贾非凡(学生)，侯击波，廉睿超(学生)，刘佩叶(学生)</t>
  </si>
  <si>
    <t>半芳香族耐高温PA10T／1010 的非等温结晶动力学研究</t>
  </si>
  <si>
    <t>师文博（学生），胡国胜，张静婷，王忠强(学生），刘冰肖（学生）</t>
  </si>
  <si>
    <t>工程塑料应用</t>
  </si>
  <si>
    <t>2016.3.10</t>
  </si>
  <si>
    <t>熔融缩聚透明共聚酰胺的制备及表征</t>
  </si>
  <si>
    <t>方春晖（学生），胡国胜，张静婷，王忠强(学生），刘冰肖（学生）</t>
  </si>
  <si>
    <t>2016.2.10</t>
  </si>
  <si>
    <t>Nylon6复合材料的阻燃性能研究</t>
  </si>
  <si>
    <r>
      <rPr>
        <sz val="11"/>
        <color indexed="8"/>
        <rFont val="宋体"/>
        <charset val="134"/>
      </rPr>
      <t>王超</t>
    </r>
    <r>
      <rPr>
        <sz val="11"/>
        <color theme="1"/>
        <rFont val="宋体"/>
        <charset val="134"/>
      </rPr>
      <t>， 李迎春， 胡国胜；</t>
    </r>
  </si>
  <si>
    <t>中北大学学报(自然科学版)</t>
  </si>
  <si>
    <t>2015.6.15</t>
  </si>
  <si>
    <t>增加（去年未录入系统）</t>
  </si>
  <si>
    <t>碳量子点与银复合光催化剂的制备及其性能的研究</t>
  </si>
  <si>
    <t>魏志佳(学生),胡胜亮</t>
  </si>
  <si>
    <t>一级</t>
  </si>
  <si>
    <t>2016-5-22理工类</t>
  </si>
  <si>
    <t>一步合成硫、氮共掺杂的碳量子点及其在Fe3 + 检测中的应用（英文：One-step synthesis of sulfur- and nitrogen-co-doped carbon quantum dots for Fe(III) detection）</t>
  </si>
  <si>
    <t>张文宇(学生)，胡胜亮</t>
  </si>
  <si>
    <t>发光学报</t>
  </si>
  <si>
    <t>EI收录</t>
  </si>
  <si>
    <r>
      <rPr>
        <sz val="10.5"/>
        <color rgb="FF000000"/>
        <rFont val="宋体"/>
        <charset val="134"/>
      </rPr>
      <t>无机填料对</t>
    </r>
    <r>
      <rPr>
        <sz val="10.5"/>
        <color rgb="FF000000"/>
        <rFont val="Calibri"/>
        <family val="2"/>
      </rPr>
      <t xml:space="preserve"> PA6</t>
    </r>
    <r>
      <rPr>
        <sz val="10.5"/>
        <color rgb="FF000000"/>
        <rFont val="宋体"/>
        <charset val="134"/>
      </rPr>
      <t>／</t>
    </r>
    <r>
      <rPr>
        <sz val="10.5"/>
        <color rgb="FF000000"/>
        <rFont val="Calibri"/>
        <family val="2"/>
      </rPr>
      <t xml:space="preserve">MCA </t>
    </r>
    <r>
      <rPr>
        <sz val="10.5"/>
        <color rgb="FF000000"/>
        <rFont val="宋体"/>
        <charset val="134"/>
      </rPr>
      <t>阻燃复合材料性能的影响</t>
    </r>
  </si>
  <si>
    <t>杨业昕（学生）李迎春</t>
  </si>
  <si>
    <r>
      <rPr>
        <sz val="10.5"/>
        <color rgb="FF000000"/>
        <rFont val="宋体"/>
        <charset val="134"/>
      </rPr>
      <t>滑石粉对</t>
    </r>
    <r>
      <rPr>
        <sz val="10.5"/>
        <color rgb="FF000000"/>
        <rFont val="Calibri"/>
        <family val="2"/>
      </rPr>
      <t>PA6/MCA</t>
    </r>
    <r>
      <rPr>
        <sz val="10.5"/>
        <color rgb="FF000000"/>
        <rFont val="宋体"/>
        <charset val="134"/>
      </rPr>
      <t>体系阻燃性能的影响</t>
    </r>
  </si>
  <si>
    <t>塑料科技</t>
  </si>
  <si>
    <t>噁唑啉对高抗冲聚苯乙烯的扩链改性</t>
  </si>
  <si>
    <t>王盼（学生，李迎春）</t>
  </si>
  <si>
    <t>高分子材料科学与工程</t>
  </si>
  <si>
    <r>
      <rPr>
        <sz val="10.5"/>
        <color indexed="8"/>
        <rFont val="Calibri"/>
        <family val="2"/>
      </rPr>
      <t>EI</t>
    </r>
    <r>
      <rPr>
        <sz val="10.5"/>
        <color indexed="8"/>
        <rFont val="宋体"/>
        <charset val="134"/>
      </rPr>
      <t>期刊</t>
    </r>
  </si>
  <si>
    <t>Preparation of Porous Stainless Steel Parts by Selective Laser Melting</t>
  </si>
  <si>
    <t>刘斌,白培康,刘和平,李玉新</t>
  </si>
  <si>
    <t>DEStech Publications,Inc.</t>
  </si>
  <si>
    <t>国际会议论文集ISBN:978-1-60595-253-6</t>
  </si>
  <si>
    <t>2015.9.20</t>
  </si>
  <si>
    <t>国际会议</t>
  </si>
  <si>
    <t xml:space="preserve">汽车发动机缸体用 ADC12 铝合金铸造成分优化
</t>
  </si>
  <si>
    <t xml:space="preserve">刘伟（学生），景莉丽（学生），刘 云
</t>
  </si>
  <si>
    <t xml:space="preserve">Si、Cu 含量对汽车发动机缸体 ADCl2 铝合金
力学性能的影响
</t>
  </si>
  <si>
    <t>景莉丽（学生）, 刘伟（学生）, 刘 云</t>
  </si>
  <si>
    <t>导电聚苯胺/钡铁氧体复合材料性能研究</t>
  </si>
  <si>
    <t>王燕 刘亚青</t>
  </si>
  <si>
    <t>凸模形状对杯形构件转模反挤压成形
过程的影响规律</t>
  </si>
  <si>
    <t>薛勇，白蕊，张治民</t>
  </si>
  <si>
    <t>2015,11</t>
  </si>
  <si>
    <t>铸态稀土镁合金的高温断裂机制研究</t>
  </si>
  <si>
    <t>曹春虎（学生），薛勇</t>
  </si>
  <si>
    <t>磁场诱导制备聚合物基各向异性复合材料的研究进展</t>
  </si>
  <si>
    <t>董春雨（学生）, 杨雅琦, 段宏基, 赵贵哲, 刘亚青</t>
  </si>
  <si>
    <t>塑料</t>
  </si>
  <si>
    <r>
      <rPr>
        <sz val="10"/>
        <color theme="1"/>
        <rFont val="宋体"/>
        <charset val="134"/>
      </rPr>
      <t>尼龙</t>
    </r>
    <r>
      <rPr>
        <sz val="10"/>
        <color theme="1"/>
        <rFont val="Times New Roman"/>
        <family val="1"/>
      </rPr>
      <t>6/</t>
    </r>
    <r>
      <rPr>
        <sz val="10"/>
        <color theme="1"/>
        <rFont val="宋体"/>
        <charset val="134"/>
      </rPr>
      <t>功能化热膨胀石墨复合材料的制备和性能</t>
    </r>
  </si>
  <si>
    <r>
      <rPr>
        <sz val="12"/>
        <color theme="1"/>
        <rFont val="宋体"/>
        <charset val="134"/>
      </rPr>
      <t>夏兆路（学生）</t>
    </r>
    <r>
      <rPr>
        <sz val="12"/>
        <color theme="1"/>
        <rFont val="Times New Roman"/>
        <family val="1"/>
      </rPr>
      <t xml:space="preserve">, </t>
    </r>
    <r>
      <rPr>
        <sz val="12"/>
        <color theme="1"/>
        <rFont val="宋体"/>
        <charset val="134"/>
      </rPr>
      <t>杨雅琦</t>
    </r>
    <r>
      <rPr>
        <sz val="12"/>
        <color theme="1"/>
        <rFont val="Times New Roman"/>
        <family val="1"/>
      </rPr>
      <t xml:space="preserve">, </t>
    </r>
    <r>
      <rPr>
        <sz val="12"/>
        <color theme="1"/>
        <rFont val="宋体"/>
        <charset val="134"/>
      </rPr>
      <t>段宏基</t>
    </r>
    <r>
      <rPr>
        <sz val="12"/>
        <color theme="1"/>
        <rFont val="Times New Roman"/>
        <family val="1"/>
      </rPr>
      <t xml:space="preserve">, </t>
    </r>
    <r>
      <rPr>
        <sz val="12"/>
        <color theme="1"/>
        <rFont val="宋体"/>
        <charset val="134"/>
      </rPr>
      <t>赵贵哲</t>
    </r>
    <r>
      <rPr>
        <sz val="12"/>
        <color theme="1"/>
        <rFont val="Times New Roman"/>
        <family val="1"/>
      </rPr>
      <t xml:space="preserve">, </t>
    </r>
    <r>
      <rPr>
        <sz val="12"/>
        <color theme="1"/>
        <rFont val="宋体"/>
        <charset val="134"/>
      </rPr>
      <t>刘亚青</t>
    </r>
  </si>
  <si>
    <r>
      <rPr>
        <sz val="10"/>
        <color theme="1"/>
        <rFont val="宋体"/>
        <charset val="134"/>
      </rPr>
      <t>超声辅助挤出对尼龙</t>
    </r>
    <r>
      <rPr>
        <sz val="10"/>
        <color theme="1"/>
        <rFont val="Times New Roman"/>
        <family val="1"/>
      </rPr>
      <t>6</t>
    </r>
    <r>
      <rPr>
        <sz val="10"/>
        <color theme="1"/>
        <rFont val="宋体"/>
        <charset val="134"/>
      </rPr>
      <t>性能的影响</t>
    </r>
  </si>
  <si>
    <r>
      <rPr>
        <sz val="12"/>
        <color theme="1"/>
        <rFont val="宋体"/>
        <charset val="134"/>
      </rPr>
      <t>赵越（学生）</t>
    </r>
    <r>
      <rPr>
        <sz val="12"/>
        <color theme="1"/>
        <rFont val="Times New Roman"/>
        <family val="1"/>
      </rPr>
      <t xml:space="preserve">, </t>
    </r>
    <r>
      <rPr>
        <sz val="12"/>
        <color theme="1"/>
        <rFont val="宋体"/>
        <charset val="134"/>
      </rPr>
      <t>杨雅琦</t>
    </r>
    <r>
      <rPr>
        <sz val="12"/>
        <color theme="1"/>
        <rFont val="Times New Roman"/>
        <family val="1"/>
      </rPr>
      <t xml:space="preserve">, </t>
    </r>
    <r>
      <rPr>
        <sz val="12"/>
        <color theme="1"/>
        <rFont val="宋体"/>
        <charset val="134"/>
      </rPr>
      <t>夏兆路</t>
    </r>
    <r>
      <rPr>
        <sz val="12"/>
        <color theme="1"/>
        <rFont val="Times New Roman"/>
        <family val="1"/>
      </rPr>
      <t xml:space="preserve">, </t>
    </r>
    <r>
      <rPr>
        <sz val="12"/>
        <color theme="1"/>
        <rFont val="宋体"/>
        <charset val="134"/>
      </rPr>
      <t>段宏基</t>
    </r>
    <r>
      <rPr>
        <sz val="12"/>
        <color theme="1"/>
        <rFont val="Times New Roman"/>
        <family val="1"/>
      </rPr>
      <t xml:space="preserve">, </t>
    </r>
    <r>
      <rPr>
        <sz val="12"/>
        <color theme="1"/>
        <rFont val="宋体"/>
        <charset val="134"/>
      </rPr>
      <t>赵贵哲</t>
    </r>
    <r>
      <rPr>
        <sz val="12"/>
        <color theme="1"/>
        <rFont val="Times New Roman"/>
        <family val="1"/>
      </rPr>
      <t xml:space="preserve">, </t>
    </r>
    <r>
      <rPr>
        <sz val="12"/>
        <color theme="1"/>
        <rFont val="宋体"/>
        <charset val="134"/>
      </rPr>
      <t>刘亚青</t>
    </r>
  </si>
  <si>
    <t>RTM工艺用室温可固化环氧树脂体系性能研究</t>
  </si>
  <si>
    <t>樊虎（学生），杜瑞奎，王智，赵贵哲，张彦飞</t>
  </si>
  <si>
    <t xml:space="preserve">铺层结构对EP/GF复合材料沉头螺栓连接强度的失效影响
</t>
  </si>
  <si>
    <t>黄学优（学生）， 张彦飞，杜瑞奎，王智，刘亚青</t>
  </si>
  <si>
    <t>PVC 泡沫夹芯板低速冲击响应数值模拟</t>
  </si>
  <si>
    <t>陈博,张彦飞,王智,赵贵哲,杜瑞奎</t>
  </si>
  <si>
    <t>玻璃钢/复合材料</t>
  </si>
  <si>
    <t>AZ31B镁合金复合镀镍层的制备及其耐蚀性研究</t>
  </si>
  <si>
    <t>韩志月（学生），梁敏洁，于全耀（学生），梁瑜（学生），曾志翔</t>
  </si>
  <si>
    <t>电镀与环保</t>
  </si>
  <si>
    <t>Ni75Al12Cr13合金900 K下沉淀行为微观相场模拟</t>
  </si>
  <si>
    <t>廖海洪，张济祥，梁敏洁，白培康</t>
  </si>
  <si>
    <t>材料热处理学报</t>
  </si>
  <si>
    <t>EI</t>
  </si>
  <si>
    <t>镍铝金属粉末选区激光熔化工艺研究</t>
  </si>
  <si>
    <t>廖海洪 ，梁敏洁，白培康，刘斌</t>
  </si>
  <si>
    <t>镍铁金属粉末选区激光熔化工艺研究</t>
  </si>
  <si>
    <t>304 不锈钢冷变形形变强化的研究</t>
  </si>
  <si>
    <t>王霞; 张宝红; 程眉; 祁威</t>
  </si>
  <si>
    <t>2014.10.1</t>
  </si>
  <si>
    <t>增加(前两年出国没有填)</t>
  </si>
  <si>
    <t>曲线回转外形筒体零件无飞边辊轮引伸新技术</t>
  </si>
  <si>
    <t>王宏伟; 张宝红; 张治民</t>
  </si>
  <si>
    <t>2014.6.30</t>
  </si>
  <si>
    <t>变壁厚筒形件辊挤成形数值模拟分析</t>
  </si>
  <si>
    <t xml:space="preserve"> 王宏伟; 张宝红; 李泽勇; 杜九汪</t>
  </si>
  <si>
    <t>2014.5.1</t>
  </si>
  <si>
    <t>变形参数对铸态 AZ80 镁合金的影响研究</t>
  </si>
  <si>
    <t>张景琪; 张宝红; 谢志平; 于存龙</t>
  </si>
  <si>
    <t>2014.4.25</t>
  </si>
  <si>
    <t>塑性变形对铸态 AZ80 镁合金材料组织性能的影响</t>
  </si>
  <si>
    <t>王刚; 于存龙; 张宝红; 张治民</t>
  </si>
  <si>
    <t>2014.3.16</t>
  </si>
  <si>
    <t>内六方空心件挤压成形金属流动规律研究</t>
  </si>
  <si>
    <t>李泽勇，张宝红，于建民，王宏伟，杜九汪</t>
  </si>
  <si>
    <t>2104.3.1</t>
  </si>
  <si>
    <t>带纵筋筒形件热-冷复合挤压成形工艺研究</t>
  </si>
  <si>
    <t>祁威; 张宝红; 张治民; 王霞; 叶景申</t>
  </si>
  <si>
    <t>2015.4.1</t>
  </si>
  <si>
    <t>Mg-Gd-Y-Nd-Zr 稀土镁合金多方向锻造研究</t>
  </si>
  <si>
    <t>叶景申; 张宝红; 于建民; 祁威</t>
  </si>
  <si>
    <t>2015.3.1</t>
  </si>
  <si>
    <t>CL-20/DNB共晶高温热解的ReaxFF反应分子动力学模拟</t>
  </si>
  <si>
    <t>苗瑞珍，刘伟帅，王建，康志鹏，杨璐霞，荆兴斌，付一政，刘亚青</t>
  </si>
  <si>
    <t>含能材料</t>
  </si>
  <si>
    <t>2016，1</t>
  </si>
  <si>
    <r>
      <rPr>
        <sz val="11"/>
        <color theme="1"/>
        <rFont val="宋体"/>
        <charset val="134"/>
      </rPr>
      <t>期刊论文</t>
    </r>
  </si>
  <si>
    <t>rGO/MnO_2/三聚氰胺复合泡沫的制备及其对NO_x气体的处理</t>
  </si>
  <si>
    <r>
      <rPr>
        <sz val="10.5"/>
        <color theme="1"/>
        <rFont val="仿宋"/>
        <charset val="134"/>
      </rPr>
      <t>刘坦坦</t>
    </r>
    <r>
      <rPr>
        <sz val="9"/>
        <color theme="1"/>
        <rFont val="宋体"/>
        <charset val="134"/>
      </rPr>
      <t xml:space="preserve">; </t>
    </r>
    <r>
      <rPr>
        <sz val="9"/>
        <color theme="1"/>
        <rFont val="宋体"/>
        <charset val="134"/>
      </rPr>
      <t>于海林</t>
    </r>
    <r>
      <rPr>
        <sz val="9"/>
        <color theme="1"/>
        <rFont val="宋体"/>
        <charset val="134"/>
      </rPr>
      <t xml:space="preserve">; </t>
    </r>
    <r>
      <rPr>
        <sz val="9"/>
        <color theme="1"/>
        <rFont val="宋体"/>
        <charset val="134"/>
      </rPr>
      <t>田小永</t>
    </r>
    <r>
      <rPr>
        <sz val="9"/>
        <color theme="1"/>
        <rFont val="宋体"/>
        <charset val="134"/>
      </rPr>
      <t xml:space="preserve">; </t>
    </r>
    <r>
      <rPr>
        <sz val="9"/>
        <color theme="1"/>
        <rFont val="宋体"/>
        <charset val="134"/>
      </rPr>
      <t>王从续</t>
    </r>
    <r>
      <rPr>
        <sz val="9"/>
        <color theme="1"/>
        <rFont val="宋体"/>
        <charset val="134"/>
      </rPr>
      <t xml:space="preserve">; </t>
    </r>
    <r>
      <rPr>
        <sz val="9"/>
        <color theme="1"/>
        <rFont val="宋体"/>
        <charset val="134"/>
      </rPr>
      <t>孙友谊</t>
    </r>
    <r>
      <rPr>
        <sz val="9"/>
        <color theme="1"/>
        <rFont val="宋体"/>
        <charset val="134"/>
      </rPr>
      <t xml:space="preserve">; </t>
    </r>
    <r>
      <rPr>
        <sz val="9"/>
        <color theme="1"/>
        <rFont val="宋体"/>
        <charset val="134"/>
      </rPr>
      <t>刘亚青</t>
    </r>
  </si>
  <si>
    <r>
      <rPr>
        <sz val="11"/>
        <rFont val="Times New Roman"/>
        <family val="1"/>
      </rPr>
      <t>RTM</t>
    </r>
    <r>
      <rPr>
        <sz val="11"/>
        <rFont val="宋体"/>
        <charset val="134"/>
      </rPr>
      <t>工艺用室温可固化环氧树脂体系性能研究</t>
    </r>
  </si>
  <si>
    <r>
      <rPr>
        <sz val="11"/>
        <rFont val="宋体"/>
        <charset val="134"/>
      </rPr>
      <t>樊虎（学生）；</t>
    </r>
    <r>
      <rPr>
        <sz val="11"/>
        <rFont val="Times New Roman"/>
        <family val="1"/>
      </rPr>
      <t xml:space="preserve"> </t>
    </r>
    <r>
      <rPr>
        <sz val="11"/>
        <rFont val="宋体"/>
        <charset val="134"/>
      </rPr>
      <t>杜瑞奎；</t>
    </r>
    <r>
      <rPr>
        <sz val="11"/>
        <rFont val="Times New Roman"/>
        <family val="1"/>
      </rPr>
      <t xml:space="preserve"> </t>
    </r>
    <r>
      <rPr>
        <sz val="11"/>
        <rFont val="宋体"/>
        <charset val="134"/>
      </rPr>
      <t>王智；赵贵哲；张彦飞</t>
    </r>
  </si>
  <si>
    <t>TGDDM/DDSTGDDM/DDS交联环氧树脂的分子动力学模拟</t>
  </si>
  <si>
    <t xml:space="preserve">刘伟帅; 王建; 苗瑞珍; 康志鹏; 荆兴斌; 付一政; 刘亚青 </t>
  </si>
  <si>
    <t>2016，5</t>
  </si>
  <si>
    <t>白炭黑与炭黑的复配比对天然橡胶性能的影响</t>
  </si>
  <si>
    <t>张焕（学生） 张志毅 赵贵哲</t>
  </si>
  <si>
    <t>苯基磷酰胺酸二乙酯的合成及阻燃硬质聚氨酯泡沫研究</t>
  </si>
  <si>
    <t>李飞（学生），窦午红（学生），赵斌*，刘亚青*</t>
  </si>
  <si>
    <t>低红外发射率涂层的制备及耐高温性能研究</t>
  </si>
  <si>
    <t>李叶（学生），白利忠，刘亚青，张志毅</t>
  </si>
  <si>
    <t>2015, 9</t>
  </si>
  <si>
    <t>尼龙6/功能化热膨胀石墨复合材料的制备和性能</t>
  </si>
  <si>
    <t>夏兆路，杨雅琦，段宏基，赵贵哲，刘亚青等</t>
  </si>
  <si>
    <t>2015，9</t>
  </si>
  <si>
    <t>铺层结构对EP/GF复合材料沉头螺栓连接失效的影响</t>
  </si>
  <si>
    <t>黄学优，张彦飞，杜瑞奎，王智，刘亚青</t>
  </si>
  <si>
    <t>2016，3</t>
  </si>
  <si>
    <t>石墨烯/聚乙烯界面导热性能的分子动力学模拟</t>
  </si>
  <si>
    <t>王建，付一政，赵贵哲等</t>
  </si>
  <si>
    <t>分子科学学报</t>
  </si>
  <si>
    <t>2016，4</t>
  </si>
  <si>
    <r>
      <rPr>
        <sz val="10.5"/>
        <color theme="1"/>
        <rFont val="仿宋"/>
        <charset val="134"/>
      </rPr>
      <t>侯春林</t>
    </r>
    <r>
      <rPr>
        <sz val="9"/>
        <color theme="1"/>
        <rFont val="宋体"/>
        <charset val="134"/>
      </rPr>
      <t xml:space="preserve">; </t>
    </r>
    <r>
      <rPr>
        <sz val="9"/>
        <color theme="1"/>
        <rFont val="宋体"/>
        <charset val="134"/>
      </rPr>
      <t>张文辉</t>
    </r>
    <r>
      <rPr>
        <sz val="9"/>
        <color theme="1"/>
        <rFont val="宋体"/>
        <charset val="134"/>
      </rPr>
      <t xml:space="preserve">; </t>
    </r>
    <r>
      <rPr>
        <sz val="9"/>
        <color theme="1"/>
        <rFont val="宋体"/>
        <charset val="134"/>
      </rPr>
      <t>于海林</t>
    </r>
    <r>
      <rPr>
        <sz val="9"/>
        <color theme="1"/>
        <rFont val="宋体"/>
        <charset val="134"/>
      </rPr>
      <t xml:space="preserve">; </t>
    </r>
    <r>
      <rPr>
        <sz val="9"/>
        <color theme="1"/>
        <rFont val="宋体"/>
        <charset val="134"/>
      </rPr>
      <t>姚俊儒</t>
    </r>
    <r>
      <rPr>
        <sz val="9"/>
        <color theme="1"/>
        <rFont val="宋体"/>
        <charset val="134"/>
      </rPr>
      <t xml:space="preserve">; </t>
    </r>
    <r>
      <rPr>
        <sz val="9"/>
        <color theme="1"/>
        <rFont val="宋体"/>
        <charset val="134"/>
      </rPr>
      <t>孙友谊</t>
    </r>
    <r>
      <rPr>
        <sz val="9"/>
        <color theme="1"/>
        <rFont val="宋体"/>
        <charset val="134"/>
      </rPr>
      <t xml:space="preserve">; </t>
    </r>
    <r>
      <rPr>
        <sz val="9"/>
        <color theme="1"/>
        <rFont val="宋体"/>
        <charset val="134"/>
      </rPr>
      <t>刘亚青</t>
    </r>
  </si>
  <si>
    <t>材料科学与工程学院报奖</t>
  </si>
  <si>
    <t>项目名称</t>
  </si>
  <si>
    <t>主要完成单位</t>
  </si>
  <si>
    <t>主要完成人</t>
  </si>
  <si>
    <t>推荐单位</t>
  </si>
  <si>
    <t>荧光碳纳米颗粒的设计及性能调控</t>
  </si>
  <si>
    <t>中北大学</t>
  </si>
  <si>
    <t>胡胜亮,常青,杨金龙,刘俊</t>
  </si>
  <si>
    <t>山西省教育厅</t>
  </si>
  <si>
    <t>激光诱导自蔓延高温合成法制备Al/TiC复合材料</t>
  </si>
  <si>
    <t>白培康,李玉新,胡建东,郭作兴,王建宏,刘斌</t>
  </si>
  <si>
    <t>镁合金挤压铸造工艺与装备关键技术研究</t>
  </si>
  <si>
    <t>侯华,赵宇宏,田晋忠,牛永强,田志刚,杨玲,靳玉春,杨晓敏,李艳,吴金珂</t>
  </si>
  <si>
    <t>材料科学与工程学院申报国家基金</t>
  </si>
  <si>
    <t>科学部编号</t>
  </si>
  <si>
    <t>申请代码</t>
  </si>
  <si>
    <t>申请人</t>
  </si>
  <si>
    <t>所在学院</t>
  </si>
  <si>
    <t>版本号</t>
  </si>
  <si>
    <t>业绩计分</t>
  </si>
  <si>
    <t>1</t>
  </si>
  <si>
    <t>青年科学基金项目</t>
  </si>
  <si>
    <t>2160030905</t>
  </si>
  <si>
    <t>B030607</t>
  </si>
  <si>
    <t>牛永强</t>
  </si>
  <si>
    <t>硝酸共熔盐在高温锂电池中的应用基础研究</t>
  </si>
  <si>
    <t>16110000003294049</t>
  </si>
  <si>
    <t>2</t>
  </si>
  <si>
    <t>2160040343</t>
  </si>
  <si>
    <t>B040401</t>
  </si>
  <si>
    <t>宋平</t>
  </si>
  <si>
    <t>纳米柠檬酸盐类成核剂协同聚乙二醇对聚乳酸及其立构复合物的结晶调控研究</t>
  </si>
  <si>
    <t>16110000003262236</t>
  </si>
  <si>
    <t>3</t>
  </si>
  <si>
    <t>2160040319</t>
  </si>
  <si>
    <t>B040701</t>
  </si>
  <si>
    <t>段宏基</t>
  </si>
  <si>
    <t>可膨胀石墨的功能化核-壳结构设计及其阻燃性能研究</t>
  </si>
  <si>
    <t>16110000003030459</t>
  </si>
  <si>
    <t>4</t>
  </si>
  <si>
    <t>面上项目</t>
  </si>
  <si>
    <t>5167010938</t>
  </si>
  <si>
    <t>E010602</t>
  </si>
  <si>
    <t>刘和平</t>
  </si>
  <si>
    <t> HSQP钢塑性增强效应竞争原理及变形-碳分配耦合机制研究</t>
  </si>
  <si>
    <t>16010000002455388</t>
  </si>
  <si>
    <t>5</t>
  </si>
  <si>
    <t>5167021359</t>
  </si>
  <si>
    <t>E020301</t>
  </si>
  <si>
    <t>刘炜</t>
  </si>
  <si>
    <t>微米级孔径蜂窝压电陶瓷的制备及其等价离子掺杂改性研究</t>
  </si>
  <si>
    <t>16010000002378489</t>
  </si>
  <si>
    <t>6</t>
  </si>
  <si>
    <t>5167030920</t>
  </si>
  <si>
    <t>E030201</t>
  </si>
  <si>
    <t>孙友谊</t>
  </si>
  <si>
    <t>磁流变高分子水凝胶的三维交联网络结构调控及磁致力学行为</t>
  </si>
  <si>
    <t>16010000002306618</t>
  </si>
  <si>
    <t>7</t>
  </si>
  <si>
    <t>5167030987</t>
  </si>
  <si>
    <t>E031302</t>
  </si>
  <si>
    <t>土壤-植物生态系统对生物降解高分子材料的响应及机理研究</t>
  </si>
  <si>
    <t>16010000002534971</t>
  </si>
  <si>
    <t>8</t>
  </si>
  <si>
    <t>5167030976</t>
  </si>
  <si>
    <t>E031403</t>
  </si>
  <si>
    <t>张志毅</t>
  </si>
  <si>
    <t>复杂条件下填料在橡胶基体中网络结构的演变研究</t>
  </si>
  <si>
    <t>16010000002378907</t>
  </si>
  <si>
    <t>9</t>
  </si>
  <si>
    <t>5167041272</t>
  </si>
  <si>
    <t>E041603</t>
  </si>
  <si>
    <t>靳玉春</t>
  </si>
  <si>
    <t>Mg30Zn60-xY10+x(x=0,2)准晶增强镁基复合材料实验与计算研究</t>
  </si>
  <si>
    <t>16010000002410672</t>
  </si>
  <si>
    <t>10</t>
  </si>
  <si>
    <t>5167052550</t>
  </si>
  <si>
    <t>E050802</t>
  </si>
  <si>
    <t>薛勇</t>
  </si>
  <si>
    <t>钛合金复杂构件粉末体多向加载成形致密与组织调控研究</t>
  </si>
  <si>
    <t>16010000002536322</t>
  </si>
  <si>
    <t>11</t>
  </si>
  <si>
    <t>5167052237</t>
  </si>
  <si>
    <t>张宝红</t>
  </si>
  <si>
    <t>曲线回转外形筒体辊式成形理论及实验研究</t>
  </si>
  <si>
    <t>16010000002465748</t>
  </si>
  <si>
    <t>12</t>
  </si>
  <si>
    <t>联合基金项目</t>
  </si>
  <si>
    <t>U161020033</t>
  </si>
  <si>
    <t>E010102</t>
  </si>
  <si>
    <t>镁合金构件开口凸模旋转挤压成形机制研究</t>
  </si>
  <si>
    <t>16090000000107417</t>
  </si>
  <si>
    <t>13</t>
  </si>
  <si>
    <t>U161010079</t>
  </si>
  <si>
    <t>E020603</t>
  </si>
  <si>
    <t>王延忠</t>
  </si>
  <si>
    <t>煤沥青基三维碳纳米材料可控合成及储电研究</t>
  </si>
  <si>
    <t>16090000000081225</t>
  </si>
  <si>
    <t>14</t>
  </si>
  <si>
    <t>U161020017</t>
  </si>
  <si>
    <t>煤基石墨烯量子点宏量可控制备、功能化修饰及电化学应用研究</t>
  </si>
  <si>
    <t>16090000000101673</t>
  </si>
  <si>
    <t>15</t>
  </si>
  <si>
    <t>U161010100</t>
  </si>
  <si>
    <t>E041601</t>
  </si>
  <si>
    <t>赵宇宏</t>
  </si>
  <si>
    <t>Mg-Zn系合金沉淀过程含GP区非平衡相演化的多尺度耦合模拟</t>
  </si>
  <si>
    <t>16090000000100986</t>
  </si>
  <si>
    <t>16</t>
  </si>
  <si>
    <t>5160010788</t>
  </si>
  <si>
    <t>鲁若鹏</t>
  </si>
  <si>
    <t>基于长周期堆垛相演化控制的高强高阻尼镁合金设计与制备研究</t>
  </si>
  <si>
    <t>16110000003342701</t>
  </si>
  <si>
    <t>17</t>
  </si>
  <si>
    <t>5160010652</t>
  </si>
  <si>
    <t>加载方向对具有基面织构镁合金的动态再结晶影响</t>
  </si>
  <si>
    <t>16110000003051211</t>
  </si>
  <si>
    <t>18</t>
  </si>
  <si>
    <t>5160010736</t>
  </si>
  <si>
    <t>E010202</t>
  </si>
  <si>
    <t>杨玲</t>
  </si>
  <si>
    <t>Mg3Zn6Y准晶增强AZ91D镁基复合材料的实验和计算研究</t>
  </si>
  <si>
    <t>16110000003275028</t>
  </si>
  <si>
    <t>19</t>
  </si>
  <si>
    <t>5160010733</t>
  </si>
  <si>
    <t>E010603</t>
  </si>
  <si>
    <t>杨晓敏</t>
  </si>
  <si>
    <t>高性能稀(碱)土镁合金合金相关系及强韧化机理研究</t>
  </si>
  <si>
    <t>16110000003274843</t>
  </si>
  <si>
    <t>20</t>
  </si>
  <si>
    <t>5160010737</t>
  </si>
  <si>
    <t>E0113</t>
  </si>
  <si>
    <t>顾涛</t>
  </si>
  <si>
    <t>铸锭冒口感应加热技术基础研究</t>
  </si>
  <si>
    <t>16110000003280485</t>
  </si>
  <si>
    <t>21</t>
  </si>
  <si>
    <t>5160021189</t>
  </si>
  <si>
    <t>白利忠</t>
  </si>
  <si>
    <t>褐煤腐植酸基石墨烯的可控制备及其在超级电容器中的应用</t>
  </si>
  <si>
    <t>16110000003162375</t>
  </si>
  <si>
    <t>22</t>
  </si>
  <si>
    <t>5160021395</t>
  </si>
  <si>
    <t>E020801</t>
  </si>
  <si>
    <t>李洁</t>
  </si>
  <si>
    <t>功能化碳量子点/钒酸铋复合物结构设计及光能转化机理研究</t>
  </si>
  <si>
    <t>16110000003464172</t>
  </si>
  <si>
    <t>23</t>
  </si>
  <si>
    <t>5160021263</t>
  </si>
  <si>
    <t>薛超瑞</t>
  </si>
  <si>
    <t>二氧化钛复合纳米管的管壁设计及其调控光生电荷行为的机制</t>
  </si>
  <si>
    <t>16110000003205249</t>
  </si>
  <si>
    <t>24</t>
  </si>
  <si>
    <t>5160030916</t>
  </si>
  <si>
    <t>E030101</t>
  </si>
  <si>
    <t>王超</t>
  </si>
  <si>
    <t>高性能本体磷-氮膨胀型阻燃硬质聚氨酯泡沫的制备及阻燃机理研究</t>
  </si>
  <si>
    <t>16110000003308100</t>
  </si>
  <si>
    <t>25</t>
  </si>
  <si>
    <t>5160030901</t>
  </si>
  <si>
    <t>付一政</t>
  </si>
  <si>
    <t>生物基高分子二元共混物PLA/PA11的制备及微介观模拟研究</t>
  </si>
  <si>
    <t>16110000003215064</t>
  </si>
  <si>
    <t>26</t>
  </si>
  <si>
    <t>5160030855</t>
  </si>
  <si>
    <t>E031501</t>
  </si>
  <si>
    <t>杨雅琦</t>
  </si>
  <si>
    <t>熔体剪切流动场下膨胀石墨的原位剥离及其对聚苯硫醚的高性能化</t>
  </si>
  <si>
    <t>16110000003198896</t>
  </si>
  <si>
    <t>27</t>
  </si>
  <si>
    <t>5160040108</t>
  </si>
  <si>
    <t>赵占勇</t>
  </si>
  <si>
    <t>连续流变轧制Mg-3Sn-1Mn-1La合金中MgSnLa复合相强化机理的研究</t>
  </si>
  <si>
    <t>16110000002118246</t>
  </si>
  <si>
    <t>28</t>
  </si>
  <si>
    <t>5160040941</t>
  </si>
  <si>
    <t>E041607</t>
  </si>
  <si>
    <t>魏守征</t>
  </si>
  <si>
    <t>镁/铝异种金属脉冲氩弧熔焊+界面结合复合焊接研究</t>
  </si>
  <si>
    <t>16110000003163537</t>
  </si>
  <si>
    <t>29</t>
  </si>
  <si>
    <t>5160051691</t>
  </si>
  <si>
    <t>E050501</t>
  </si>
  <si>
    <t>王慧奇</t>
  </si>
  <si>
    <t>石墨烯/超细粉煤灰双尺度改性C/C-SiC复合材料的摩擦学性能研究</t>
  </si>
  <si>
    <t>16110000003239046</t>
  </si>
  <si>
    <t>30</t>
  </si>
  <si>
    <t>优秀青年科学基金项目</t>
  </si>
  <si>
    <t>5162200697</t>
  </si>
  <si>
    <t>E021402</t>
  </si>
  <si>
    <t>胡胜亮</t>
  </si>
  <si>
    <t>荧光碳纳米颗粒的微观设计与性能调控</t>
  </si>
  <si>
    <t>16610000000218499</t>
  </si>
  <si>
    <t>31</t>
  </si>
  <si>
    <t>U151010178</t>
  </si>
  <si>
    <t>E020302</t>
  </si>
  <si>
    <t>煤基石墨烯和超细粉煤灰改性C/C-SiC复合材料的微观织构优化及其摩擦磨损机理研究</t>
  </si>
  <si>
    <t>15090000000172394</t>
  </si>
  <si>
    <t>32</t>
  </si>
  <si>
    <t>U151010238</t>
  </si>
  <si>
    <t>E0206</t>
  </si>
  <si>
    <t>煤基荧光碳点的高效、绿色合成及其性能调控</t>
  </si>
  <si>
    <t>15090000000179267</t>
  </si>
  <si>
    <t>33</t>
  </si>
  <si>
    <t>U151010192</t>
  </si>
  <si>
    <t>煤沥青基石墨烯的可控制备及其超级电容器应用研究</t>
  </si>
  <si>
    <t>15090000000173436</t>
  </si>
  <si>
    <t>34</t>
  </si>
  <si>
    <t>U151010214</t>
  </si>
  <si>
    <t>煤基碳泡沫/单晶氧化物一维纳米阵列复合材料的可控合成及其电化学行为</t>
  </si>
  <si>
    <t>15090000000177731</t>
  </si>
  <si>
    <t>35</t>
  </si>
  <si>
    <t>U151010235</t>
  </si>
  <si>
    <t>由煤沥青可控合成双电层电容器用N掺杂2D多孔炭纳米片</t>
  </si>
  <si>
    <t>15090000000178034</t>
  </si>
  <si>
    <t>36</t>
  </si>
  <si>
    <t>U151010093</t>
  </si>
  <si>
    <t>王智</t>
  </si>
  <si>
    <t xml:space="preserve">材料科学与工程学院 </t>
  </si>
  <si>
    <t>高性能煤基苯并噁嗪的合成、结构与性能研究</t>
  </si>
  <si>
    <t>15090000000165704</t>
  </si>
  <si>
    <t>材料科学与工程学院校团队、平台</t>
  </si>
  <si>
    <t>团队名称</t>
  </si>
  <si>
    <t>奖励</t>
  </si>
  <si>
    <t>新金属材料特种液态成形技术研究中心中北大学科技创新团队</t>
  </si>
  <si>
    <t>纳米功能复合材料山西省重点实验室</t>
  </si>
  <si>
    <t>会议名称</t>
  </si>
  <si>
    <t>主办单位</t>
  </si>
  <si>
    <t>参会人</t>
  </si>
  <si>
    <t>会议类型</t>
  </si>
  <si>
    <t>参会人所在部门</t>
  </si>
  <si>
    <t>开始日期</t>
  </si>
  <si>
    <t>结束日期</t>
  </si>
  <si>
    <t>韩涛</t>
  </si>
  <si>
    <t>材料科学与工程学院专利</t>
  </si>
  <si>
    <t>专利名称</t>
  </si>
  <si>
    <t>专利类型</t>
  </si>
  <si>
    <t>专利申请号(授权号)</t>
  </si>
  <si>
    <t>申请日期</t>
  </si>
  <si>
    <t>专利权人</t>
  </si>
  <si>
    <t>所有发明人</t>
  </si>
  <si>
    <t>一种变壁厚筒体零件辊挤成型装置</t>
  </si>
  <si>
    <t>201310440820.8</t>
  </si>
  <si>
    <t>2013-09-25</t>
  </si>
  <si>
    <t>赵熹,张治民,张宝红,薛勇,孟模</t>
  </si>
  <si>
    <t>一种热塑性弹性体机器制备方法</t>
  </si>
  <si>
    <t>ZL201410698754.9</t>
  </si>
  <si>
    <t>2014-11-26</t>
  </si>
  <si>
    <t>李迎春,贺茂勇(学生),咸旭胜(校外),丁政茂(学生),李洁,王文生,王超</t>
  </si>
  <si>
    <t>钛合金表面TiSiN纳米复合涂层的制备方法</t>
  </si>
  <si>
    <t>ZL201210565187.0</t>
  </si>
  <si>
    <t>2012-12-24</t>
  </si>
  <si>
    <t>刘斌,刘和平,白培康,杨亚琴,王建宏,李玉新,任霁萍</t>
  </si>
  <si>
    <t>一种非对称高筋复杂截面工件整体精确成形模具</t>
  </si>
  <si>
    <t>ZL201210287729.2</t>
  </si>
  <si>
    <t>2013-07-04</t>
  </si>
  <si>
    <t>李旭斌,张治民,王强,李国俊,杨勇彪</t>
  </si>
  <si>
    <t>一种曲线回转外形筒体零件的辊挤去飞边成型装置</t>
  </si>
  <si>
    <t>ZL201310280029.5</t>
  </si>
  <si>
    <t>2014-01-01</t>
  </si>
  <si>
    <t>李旭斌,张宝红,张治民,王宏伟(学生),赵熹,薛勇,孟模,王强,张景琪(学生)</t>
  </si>
  <si>
    <t>一种非线性光学碳纳米颗粒与酞菁类化合物杂化材料的制备方法</t>
  </si>
  <si>
    <t>ZL201310181051.4</t>
  </si>
  <si>
    <t>2013-05-16</t>
  </si>
  <si>
    <t>胡胜亮,杨金龙,董英鸽,刘炜,王延忠,常青</t>
  </si>
  <si>
    <t>一种纳米金颗粒的制备方法</t>
  </si>
  <si>
    <t>201410250249.8</t>
  </si>
  <si>
    <t>2014-06-09</t>
  </si>
  <si>
    <t>王毅,宋肯彭,宋小兰,安崇伟,宋丹(校外)</t>
  </si>
  <si>
    <t>一种机械工业用水性聚氨酯胶黏剂及其制备方法</t>
  </si>
  <si>
    <t>201410511327.5</t>
  </si>
  <si>
    <t>2014-09-29</t>
  </si>
  <si>
    <t>王毅,宋小兰,安崇伟</t>
  </si>
  <si>
    <t>氧化物增韧多孔锆钛酸铅压电陶瓷的制备方法</t>
  </si>
  <si>
    <t>ZL201310588542.0</t>
  </si>
  <si>
    <t>2013-11-21</t>
  </si>
  <si>
    <t>刘炜,王延忠,黄金(学生),杨金龙,董英鸽,常青,胡胜亮</t>
  </si>
  <si>
    <t>一种内外异形表面带筋圆筒挤压成型模具</t>
  </si>
  <si>
    <t>ZL201310520017.5</t>
  </si>
  <si>
    <t>2013-10-21</t>
  </si>
  <si>
    <t>李国俊,张治民,李旭斌,于建民,王强,田甲(学生),賈杨(学生)</t>
  </si>
  <si>
    <t>一种CuInSe2纳米粒子的形貌与尺寸可控制备方法</t>
  </si>
  <si>
    <t>ZL01210573730.1</t>
  </si>
  <si>
    <t>2012-12-26</t>
  </si>
  <si>
    <t>陈慧玉,徐春菊,刘亚青,赵贵哲,柳学义</t>
  </si>
  <si>
    <t>一种大型长锥喇叭筒件的挤压成形方法</t>
  </si>
  <si>
    <t>ZL201310548402.0</t>
  </si>
  <si>
    <t>2013-10-05</t>
  </si>
  <si>
    <t>李国俊,张治民,李旭斌,王强,于建民,賈杨(学生),谢志平(学生),路光(学生)</t>
  </si>
  <si>
    <t>一种大型长锥喇叭筒件的挤压成形组合模具</t>
  </si>
  <si>
    <t>ZL201310548574.8</t>
  </si>
  <si>
    <t>2013-10-31</t>
  </si>
  <si>
    <t>薛勇,李国俊,张治民,孟模,杨勇彪,賈杨(学生),谢志平(学生),路光(学生)</t>
  </si>
  <si>
    <t>一种镁合金壳体类零件环筋的挤压成形方法</t>
  </si>
  <si>
    <t>201310270125.1</t>
  </si>
  <si>
    <t>2013-06-17</t>
  </si>
  <si>
    <t>张治民,于建民,李旭斌,孟模</t>
  </si>
  <si>
    <t>一种无氟、无硅新型超疏水炭材料的制备方法</t>
  </si>
  <si>
    <t>ZL201410724543.8</t>
  </si>
  <si>
    <t>2014-12-05</t>
  </si>
  <si>
    <t>王慧奇,韩涛,靳秀芝,杨学腾(学生),曹红红,杨芳(学生)</t>
  </si>
  <si>
    <t>碳纳米球-碳纤维多尺度增强体的制备方法</t>
  </si>
  <si>
    <t>ZL201410391150.X</t>
  </si>
  <si>
    <t>2014-08-11</t>
  </si>
  <si>
    <t>王慧奇,韩涛,靳秀芝,杨学腾(学生),杨芳(学生),雷永胜(学生)</t>
  </si>
  <si>
    <t>一种回收固体碳量子点的方法</t>
  </si>
  <si>
    <t>ZL201410225711.9</t>
  </si>
  <si>
    <t>2014-05-26</t>
  </si>
  <si>
    <t>胡胜亮,丁艳丽(学生),常青,杨金龙(校外),刘俊</t>
  </si>
  <si>
    <t>一种镀银铝粉的制备方法</t>
  </si>
  <si>
    <t>ZL201410533284.0</t>
  </si>
  <si>
    <t>2014-10-11</t>
  </si>
  <si>
    <t>利用电磁力和机械压力在钢管内壁涂覆内衬陶瓷的方法和装置</t>
  </si>
  <si>
    <t>ZL201410530457.3</t>
  </si>
  <si>
    <t>李玉新,白培康,李龙阳(学生),刘斌,王建宏</t>
  </si>
  <si>
    <t>一种基于背光图像的焊接烟尘监测方法</t>
  </si>
  <si>
    <t>ZL201310067625.5</t>
  </si>
  <si>
    <t>2013-03-04</t>
  </si>
  <si>
    <t>李志勇,薛春霞,张英乔,丁京滨,邢磊(学生)</t>
  </si>
  <si>
    <t>一种金属间化合物颗粒Al3-M增强铝基复合材料的制备方法</t>
  </si>
  <si>
    <t>ZL201310730115.1</t>
  </si>
  <si>
    <t>2013-12-26</t>
  </si>
  <si>
    <t>党惊知,张文达,潘保武,侯击波,郝红元,毛红奎</t>
  </si>
  <si>
    <t>一种富铝金属间化合物增强铝基复合材料制备方法</t>
  </si>
  <si>
    <t>ZL201310730267.1</t>
  </si>
  <si>
    <t>徐宏,张文达,杨晶,刘云,韩涛,任霁萍</t>
  </si>
  <si>
    <t>一种汽车用高强韧性热成形钢板 及其制备方法</t>
  </si>
  <si>
    <t>ZL201210579515.2</t>
  </si>
  <si>
    <t>2012-12-28</t>
  </si>
  <si>
    <t>刘和平,孙虎儿,刘斌,李志勇,孙凤儿(学生)</t>
  </si>
  <si>
    <t>一种高强韧性复相钢及其热处理方法</t>
  </si>
  <si>
    <t>ZL201210530444.7</t>
  </si>
  <si>
    <t>2012-12-11</t>
  </si>
  <si>
    <t>刘和平,刘斌,孙虎儿,李志勇</t>
  </si>
  <si>
    <t>在玻璃微珠或玻璃纤维表面包覆金属钴的化学镀方法</t>
  </si>
  <si>
    <t>201420162463.5</t>
  </si>
  <si>
    <t>2014-06-13</t>
  </si>
  <si>
    <t>陈慧玉,刘亚青,周瑞华(学生),赵贵哲,徐春菊,王晓峰</t>
  </si>
  <si>
    <t>核壳结构导电聚苯胺/Co3O4粉末的制备方法</t>
  </si>
  <si>
    <t>ZL201310416975.8</t>
  </si>
  <si>
    <t>2013-09-13</t>
  </si>
  <si>
    <t>徐宏妍,薛晨阳,张强(学生),高立波(学生),李俊漾(学生),海振银(学生),邢燕婷(学生)</t>
  </si>
  <si>
    <t>含有多个活性基因的化合物及其制备方法</t>
  </si>
  <si>
    <t>ZL201410224366.7</t>
  </si>
  <si>
    <t>2014-06-01</t>
  </si>
  <si>
    <t>赵培华,刘亚青,李欣航(学生),赵贵哲</t>
  </si>
  <si>
    <t>含3嗪环的磷-氮-硅化合物及其制备方法</t>
  </si>
  <si>
    <t>ZL201410224542.7</t>
  </si>
  <si>
    <t>张志毅,刘亚青,刘胜男(学生),赵贵哲,赵培华</t>
  </si>
  <si>
    <t>纳米片基白花刑级次结构氢氧化镁粉体制备方法</t>
  </si>
  <si>
    <t>201410163628.3</t>
  </si>
  <si>
    <t>李晶,刘虎,李迎春</t>
  </si>
  <si>
    <t>粉煤灰免烧砖阶梯温度蒸压养护方法</t>
  </si>
  <si>
    <t>ZL201310663294.1</t>
  </si>
  <si>
    <t>韩涛;靳秀芝;王慧奇;曹红红;杨学腾;雷永胜;杨芳</t>
  </si>
  <si>
    <t>一种铝铜铁准晶的制备方法</t>
  </si>
  <si>
    <t>ZL201410723002.3</t>
  </si>
  <si>
    <t>2014.12.03</t>
  </si>
  <si>
    <t>赵宇宏，杨玲，侯华，田晋忠（学生），靳玉春，张峰浩（学生）</t>
  </si>
  <si>
    <t>一种准晶增强型铝基复合材料的制备方法</t>
  </si>
  <si>
    <t>ZL201510049734.3</t>
  </si>
  <si>
    <t>2015.01.30</t>
  </si>
  <si>
    <t>赵宇宏，杨玲，杨晓敏，张峰浩（学生），侯华，靳玉春</t>
  </si>
  <si>
    <t>准晶及氧化铝混合颗粒增强镁基复合材料及其制造方法</t>
  </si>
  <si>
    <t>ZL201510061456.3</t>
  </si>
  <si>
    <t>2015.02.06</t>
  </si>
  <si>
    <t>侯华，赵宇宏，靳玉春，吴金珂（学生），杨玲</t>
  </si>
  <si>
    <t>一种铝铜铁准晶与碳化硅混合增强型铝基复合材料的制备方法</t>
  </si>
  <si>
    <t>ZL201510296735.8</t>
  </si>
  <si>
    <t>2015.06.02</t>
  </si>
  <si>
    <t>赵宇宏，张峰浩（学生），侯华，田晋忠（学生），杨玲，靳玉春</t>
  </si>
  <si>
    <t>一种适用于电磁泵低压铸造充型工艺的设计方法</t>
  </si>
  <si>
    <t>ZL201310571239.x</t>
  </si>
  <si>
    <t>毛红奎，徐宏，党惊知，侯击波，张国伟</t>
  </si>
  <si>
    <t>一种均质高强韧化镁合金杯形构件旋转挤压方法</t>
  </si>
  <si>
    <t>ZL201410029414.7</t>
  </si>
  <si>
    <t>2014.01.14</t>
  </si>
  <si>
    <t>张治民;薛勇;王强;李国俊;于建民;赵熹;李旭斌</t>
  </si>
  <si>
    <t>一种均质高强韧化镁合金杯形构件的旋转挤压模具</t>
  </si>
  <si>
    <t>ZL201410029411.3</t>
  </si>
  <si>
    <t>张治民;薛勇;王强;张宝红;李国俊;程眉;赵熹</t>
  </si>
  <si>
    <t>一种花状Fe2O3/Ag复合粒子及其制备方法</t>
  </si>
  <si>
    <t>ZL 2012 1 0159372.X</t>
  </si>
  <si>
    <t>2012.5.22</t>
  </si>
  <si>
    <t>刘亚青，周兴，赵贵哲，柳学义</t>
  </si>
  <si>
    <t>一种稀土共掺杂钡铁氧体/聚苯胺复合材料</t>
  </si>
  <si>
    <t>ZL 2013 1 0311995.9</t>
  </si>
  <si>
    <t>2013.7.24</t>
  </si>
  <si>
    <t>刘亚青，王燕，赵贵哲，孙友谊，王晓峰，柳学义，李现化</t>
  </si>
  <si>
    <t>制备氨基甲酸甲酯的方法及设备</t>
  </si>
  <si>
    <t>ZL 2013 1 0116161.2</t>
  </si>
  <si>
    <t>2013.4.03</t>
  </si>
  <si>
    <t>刘亚青，袁团，刘俊杰，任福德，朱福田，赵贵哲</t>
  </si>
  <si>
    <t>化合物双螺环磷酰氮烷及其制备方法</t>
  </si>
  <si>
    <t>ZL 2014 1 0224178.4</t>
  </si>
  <si>
    <t>2012.5.26</t>
  </si>
  <si>
    <t>刘亚青，梁文俊，赵培华，赵贵哲</t>
  </si>
  <si>
    <t>一种聚丙烯/镀镍玻璃纤维导电复合材料及其制备方法</t>
  </si>
  <si>
    <t>ZL 2014 1 0496339.5</t>
  </si>
  <si>
    <t>2014.9.25</t>
  </si>
  <si>
    <t>刘亚青，杨雅琦，段宏基，赵贵哲，陈慧玉</t>
  </si>
  <si>
    <t>纳米氧化铜的形貌可控制备方法</t>
  </si>
  <si>
    <t>ZL 2012 1 0573295.2</t>
  </si>
  <si>
    <t>2012.12.26</t>
  </si>
  <si>
    <t>赵贵哲，陈慧玉，刘亚青，王晓峰</t>
  </si>
  <si>
    <t>SLOW AND CONTROLLED RELEASE POLYMERIC SULFUR FERTILIZER CONTAINING MULTIPLE NUTRIENT ELEMENTS AND METHOD FOR PREPARING THE SAME</t>
  </si>
  <si>
    <t>United States Patent</t>
  </si>
  <si>
    <t>US 9，051，222 BI</t>
  </si>
  <si>
    <t>Jun. 9,2015</t>
  </si>
  <si>
    <t>Yaqing Liu,Guizhe Zhao, Dongdong Cheng ,Lifeng Zhou ,Denghui Wu</t>
  </si>
  <si>
    <t>材料科学与工程学院学会任职</t>
  </si>
  <si>
    <t>姓名</t>
  </si>
  <si>
    <t>学院</t>
  </si>
  <si>
    <t>学会名称</t>
  </si>
  <si>
    <t>学会职务（正副理事长/理事、委员/）</t>
  </si>
  <si>
    <t>学会级别</t>
  </si>
  <si>
    <t>聘书发放时间</t>
  </si>
  <si>
    <t>聘书有效期</t>
  </si>
  <si>
    <t>贾润礼</t>
  </si>
  <si>
    <t>中国塑料加工工业协会</t>
  </si>
  <si>
    <t>理事会副会长</t>
  </si>
  <si>
    <t>2012.12.08</t>
  </si>
  <si>
    <t>2012.6-2016.5</t>
  </si>
  <si>
    <t>山西省硅酸盐学会</t>
  </si>
  <si>
    <t>副理事长</t>
  </si>
  <si>
    <t>2013.4.15</t>
  </si>
  <si>
    <t>2013.5-2018.5</t>
  </si>
  <si>
    <t>白培康</t>
  </si>
  <si>
    <t>中国兵工学会特种加工委员会副主任委员</t>
  </si>
  <si>
    <t>副主任委员</t>
  </si>
  <si>
    <t>2015.4.13</t>
  </si>
  <si>
    <t>胡国胜</t>
  </si>
  <si>
    <t>中国农业工程学会</t>
  </si>
  <si>
    <t>常务理事</t>
  </si>
  <si>
    <t>12年</t>
  </si>
  <si>
    <t>17年</t>
  </si>
  <si>
    <t>山西省机械工程学会</t>
  </si>
  <si>
    <t>第八届理事会常务理事</t>
  </si>
  <si>
    <t>2013.1.12</t>
  </si>
  <si>
    <t>中国机械工程学会焊接学会</t>
  </si>
  <si>
    <t>委员</t>
  </si>
  <si>
    <t>2011.10.20</t>
  </si>
  <si>
    <t>2011.12-2016.12</t>
  </si>
  <si>
    <t>李玲</t>
  </si>
  <si>
    <t>中国复合材料学会聚合物基复合材料分会</t>
  </si>
  <si>
    <t>2008.10.10</t>
  </si>
  <si>
    <t>2008.10-2014.10</t>
  </si>
  <si>
    <t>曹士锐</t>
  </si>
  <si>
    <t>中国兵工学会金属材料委员会</t>
  </si>
  <si>
    <t>2010.3.5</t>
  </si>
  <si>
    <t>叶云</t>
  </si>
  <si>
    <t>中国体视学学会金相与显微分析分会</t>
  </si>
  <si>
    <t>理事</t>
  </si>
  <si>
    <t>中国兵工学院压力加工专业委员会</t>
  </si>
  <si>
    <t>刘斌</t>
  </si>
  <si>
    <t>中国兵工学会特种加工委员会委员</t>
  </si>
  <si>
    <t>李玉新</t>
  </si>
  <si>
    <t>山西省机械工程学会激光加工与增材制造（3D打印）专业委员会第一届理事会</t>
  </si>
  <si>
    <t>2010.10.10</t>
  </si>
  <si>
    <t>2020.10.10</t>
  </si>
  <si>
    <t>中国国家标准化管理委员会</t>
  </si>
  <si>
    <t>2021.4.13</t>
  </si>
  <si>
    <t>材料科学与工程学会</t>
  </si>
  <si>
    <t>中国机械工程学会塑性工程分会</t>
  </si>
  <si>
    <t>材料科学与工程学院编委</t>
  </si>
  <si>
    <t>学术期刊名称</t>
  </si>
  <si>
    <t>级别</t>
  </si>
  <si>
    <t>主编/编委</t>
  </si>
  <si>
    <t>压铸世界</t>
  </si>
  <si>
    <t>编委</t>
  </si>
  <si>
    <t>中北大学学报（自然科学版）</t>
  </si>
  <si>
    <t>2014.12.10</t>
  </si>
  <si>
    <t>2014.12-2017.12</t>
  </si>
  <si>
    <t>测试科学与仪器（英文版）</t>
  </si>
  <si>
    <t>中北大学学报（社会科学版）</t>
  </si>
  <si>
    <t>材料科学与工程学院专著</t>
  </si>
  <si>
    <t>著作名称</t>
  </si>
  <si>
    <t>总字数(千字)</t>
  </si>
  <si>
    <t>本校撰写字数(千字)</t>
  </si>
  <si>
    <t>著作级别</t>
  </si>
  <si>
    <t>著作类别</t>
  </si>
  <si>
    <t>出版日期</t>
  </si>
  <si>
    <t>高性能热变形Q&amp;P钢的组织与性能</t>
  </si>
  <si>
    <t>编著</t>
  </si>
  <si>
    <t>2015-07-08</t>
  </si>
  <si>
    <t>塑性变形镁合金的腐蚀与防护</t>
  </si>
  <si>
    <t>徐宏妍</t>
  </si>
  <si>
    <t>2015-11-13</t>
  </si>
  <si>
    <t>自蔓延高温合成TiC和Ti5Si3的工艺及性能</t>
  </si>
  <si>
    <t>2016-06-01</t>
  </si>
  <si>
    <t>Advanced and Emerging Polybenzoxazine Science and Technology</t>
  </si>
  <si>
    <t>Ishida H et.al</t>
  </si>
  <si>
    <t>Elsevier</t>
  </si>
  <si>
    <t>新增</t>
  </si>
  <si>
    <t>先进复合材料成型工艺图解</t>
  </si>
  <si>
    <t>潘利剑；张彦飞；叶金蕊</t>
  </si>
  <si>
    <t>国内一级出版社</t>
  </si>
  <si>
    <r>
      <rPr>
        <sz val="11"/>
        <color theme="1"/>
        <rFont val="宋体"/>
        <charset val="134"/>
      </rPr>
      <t>材料科学与工程学院</t>
    </r>
  </si>
  <si>
    <t>塑料着色配方应用实例</t>
  </si>
  <si>
    <t>王志强</t>
  </si>
  <si>
    <t>印刷工业出版社</t>
  </si>
  <si>
    <t>新增（去年未录入系统）</t>
  </si>
  <si>
    <t>材料科学与工程学院研制生产</t>
  </si>
  <si>
    <t>校内编号</t>
  </si>
  <si>
    <t>项目性质</t>
  </si>
  <si>
    <t>项目负责人</t>
  </si>
  <si>
    <t>承担部门</t>
  </si>
  <si>
    <t>合同总经费(万元)</t>
  </si>
  <si>
    <t>到帐经费(元)</t>
  </si>
  <si>
    <t>到账时间</t>
  </si>
  <si>
    <t>业绩得分（公式）</t>
  </si>
  <si>
    <t>I201601</t>
  </si>
  <si>
    <t>lycnmfqys2016022600004</t>
  </si>
  <si>
    <t>42000</t>
  </si>
  <si>
    <t>2016-05-03</t>
  </si>
  <si>
    <t>F201408</t>
  </si>
  <si>
    <t>zzmbsjxys2014091100000</t>
  </si>
  <si>
    <t>3500000</t>
  </si>
  <si>
    <t>2015-12-25</t>
  </si>
  <si>
    <t>材料科学与工程学院校学会任职</t>
  </si>
  <si>
    <t>职务</t>
  </si>
  <si>
    <t>成员</t>
  </si>
  <si>
    <t>材料科学与工程学院纵向2</t>
  </si>
  <si>
    <t>上级编号</t>
  </si>
  <si>
    <t>项目来源</t>
  </si>
  <si>
    <t>项目级别</t>
  </si>
  <si>
    <t>到账金额（万元）</t>
  </si>
  <si>
    <t>20150301PT</t>
  </si>
  <si>
    <t>纵向</t>
  </si>
  <si>
    <t>山西省科技厅</t>
  </si>
  <si>
    <t>工科类</t>
  </si>
  <si>
    <t>2015-09-16</t>
  </si>
  <si>
    <t>20150306ZX</t>
  </si>
  <si>
    <t>复杂零件铸造用砂型（砂芯）的激光3D打印技术</t>
  </si>
  <si>
    <t>2015-09-17</t>
  </si>
  <si>
    <t>201503007ZX</t>
  </si>
  <si>
    <t>新型铝基准晶储氢材料的制备和性能研究</t>
  </si>
  <si>
    <t>侯  华</t>
  </si>
  <si>
    <t>20150308ZX</t>
  </si>
  <si>
    <t>半芳香族耐高温PA10T/11制备过程中的关键科学问题</t>
  </si>
  <si>
    <t>广东省科技厅</t>
  </si>
  <si>
    <t>2015-09-24</t>
  </si>
  <si>
    <t>20150309ZX</t>
  </si>
  <si>
    <t>高效电磁屏蔽用镀镍碳纤维增强热塑性树脂复合材料的研制</t>
  </si>
  <si>
    <t>2015-09-29</t>
  </si>
  <si>
    <t>15103000104-S</t>
  </si>
  <si>
    <t>Al61.5Cu26Fe12.5准晶颗粒制备及增强ZL101的研究</t>
  </si>
  <si>
    <t>李会军</t>
  </si>
  <si>
    <t>20140321ZX</t>
  </si>
  <si>
    <t>耐高温聚酰胺(PA10T、PA11/10T）树脂合成与应用关键技术研究</t>
  </si>
  <si>
    <t>国家科技部</t>
  </si>
  <si>
    <t>2015-11-02</t>
  </si>
  <si>
    <t>20110313ZX</t>
  </si>
  <si>
    <t>镁合金挤压铸造工艺及性能预测研究</t>
  </si>
  <si>
    <t>山西省发改委留学办公室</t>
  </si>
  <si>
    <t>2015-12-11</t>
  </si>
  <si>
    <t>20150305ZX</t>
  </si>
  <si>
    <t>车用超耐磨纳米复合材料的规模制备关键技术及示范应用</t>
  </si>
  <si>
    <t>周少锋</t>
  </si>
  <si>
    <t>20140304ZX</t>
  </si>
  <si>
    <t>煤矿井下瓦斯减排技术开发及应用示范</t>
  </si>
  <si>
    <t>韩  涛</t>
  </si>
  <si>
    <t>2016-03-22</t>
  </si>
  <si>
    <t>20160301zx</t>
  </si>
  <si>
    <t>高性能镁合金构件挤旋复合成型工艺及装备研制</t>
  </si>
  <si>
    <t>2016-03-30</t>
  </si>
  <si>
    <t>20160302zx</t>
  </si>
  <si>
    <t>sci增强镁基复合材料制备工艺研究</t>
  </si>
  <si>
    <t>山西省人社厅</t>
  </si>
  <si>
    <t>2016-04-27</t>
  </si>
  <si>
    <t>20160306zx</t>
  </si>
  <si>
    <t>高性能铝/镁合金材料开发及应用协同创新中心</t>
  </si>
  <si>
    <t>2016-05-24</t>
  </si>
  <si>
    <t>20140322ZX</t>
  </si>
  <si>
    <t>废旧电子元器件中稀贵金属和热塑性塑料高值化清洁利用关键技术及示范</t>
  </si>
  <si>
    <t>2016-05-25</t>
  </si>
  <si>
    <t>16103000023-Q</t>
  </si>
  <si>
    <t>信诺橡塑企业科技特派员工作站建设</t>
  </si>
  <si>
    <t>其他厅局</t>
  </si>
  <si>
    <t>2016-06-21</t>
  </si>
  <si>
    <t>20150301CJJ</t>
  </si>
  <si>
    <t>钢筋混凝土表面煤基超疏水炭涂层的仿生设计、构筑及其防护机理研究</t>
  </si>
  <si>
    <t>山西省教育厅科技开发项目</t>
  </si>
  <si>
    <t>省、部级</t>
  </si>
  <si>
    <t>2015-09-18</t>
  </si>
  <si>
    <t>20150302CJJ</t>
  </si>
  <si>
    <t>氧化物均相掺杂3-1型PZT压电陶瓷的制备及性能研究</t>
  </si>
  <si>
    <t>20150303CJJ</t>
  </si>
  <si>
    <t>A1203陶瓷内衬钢管SHS液相连接与界面润湿性研究</t>
  </si>
  <si>
    <t>20150304CJJ</t>
  </si>
  <si>
    <t>有序纳米粒子阵列在嵌段共聚物模板上的构筑</t>
  </si>
  <si>
    <t>刘志承</t>
  </si>
  <si>
    <t>15103000139-C</t>
  </si>
  <si>
    <t>高模量改性沥青复合材料的制备</t>
  </si>
  <si>
    <t>重点实验室基金</t>
  </si>
  <si>
    <t>理科类</t>
  </si>
  <si>
    <t>20150306GJJ</t>
  </si>
  <si>
    <t>碳量子点嫁接介孔羟基磷灰石复合结构的设计及其调控光能转化的研究</t>
  </si>
  <si>
    <t>国家自然科学基金委</t>
  </si>
  <si>
    <t xml:space="preserve"> 国家级</t>
  </si>
  <si>
    <t>常青</t>
  </si>
  <si>
    <t>2015-10-12</t>
  </si>
  <si>
    <t>20150305GJJ</t>
  </si>
  <si>
    <t>Al63+xCu25-xFe12（x=0,1）准晶增强ZL101的实验和计算研究</t>
  </si>
  <si>
    <t>20150302GJJ</t>
  </si>
  <si>
    <t>熵焓控制的嵌段共聚物与纳米立方体的共组装</t>
  </si>
  <si>
    <t>20150303GJJ</t>
  </si>
  <si>
    <t>高性能超疏水聚苯并噁嗪多级微纳结构构筑及相分离机理研究</t>
  </si>
  <si>
    <t>20150301GJJ</t>
  </si>
  <si>
    <t>高效光分解水的Co3O4纳米材料制备及其电子学特性研究</t>
  </si>
  <si>
    <t>20140319JJ</t>
  </si>
  <si>
    <t>膨胀型多元醇阻燃硬质聚氨酯泡沫性能及机理研究</t>
  </si>
  <si>
    <t>赵斌</t>
  </si>
  <si>
    <t>2016-04-22</t>
  </si>
  <si>
    <t>20150304GJJ</t>
  </si>
  <si>
    <t>密排六方结构Mg-Nd-Gd系合金时效亚稳相的3D多尺度模拟研究</t>
  </si>
  <si>
    <t>20160301GJJ</t>
  </si>
  <si>
    <t xml:space="preserve">联合基金项目培育项目 </t>
  </si>
  <si>
    <t>2015-03-07</t>
  </si>
  <si>
    <t>20150301SJJ</t>
  </si>
  <si>
    <t>煤基固废高值利用过程废液、废渣建材化利用及影响机制</t>
  </si>
  <si>
    <t>山西省自然科学基金</t>
  </si>
  <si>
    <t>20150302SJJ</t>
  </si>
  <si>
    <t>原子晶体硼对炭材料微观结构的可控构筑及与锂离子储能的相关性</t>
  </si>
  <si>
    <t>山西省自然科学基金（青年）</t>
  </si>
  <si>
    <t>20150303SJJ</t>
  </si>
  <si>
    <t>形变诱导QP钢奥氏体稳定性与组织形态的研究</t>
  </si>
  <si>
    <t>20150304SJJ</t>
  </si>
  <si>
    <t>三维银枝状薄膜的可控性生长及其表面增强拉曼光谱性能研究</t>
  </si>
  <si>
    <t>山西省自然科学基金（青年</t>
  </si>
  <si>
    <t>张丛筠</t>
  </si>
  <si>
    <t>材料科学与工程学院横向项目</t>
  </si>
  <si>
    <t>到帐时间</t>
  </si>
  <si>
    <t>拨款单位</t>
  </si>
  <si>
    <t>万元</t>
  </si>
  <si>
    <t>整体定子精密塑性成型研究</t>
  </si>
  <si>
    <t>李国俊</t>
  </si>
  <si>
    <t>HXXM201412034</t>
  </si>
  <si>
    <t>2015-07-07</t>
  </si>
  <si>
    <t>山西平阳重工机械有限责任公司</t>
  </si>
  <si>
    <t>抗渗混凝土外加剂Penetron防水机理及施工技术研究</t>
  </si>
  <si>
    <t>15103000192-J</t>
  </si>
  <si>
    <t>2015-09-14</t>
  </si>
  <si>
    <t>中铁城建集团第一工程有限公司第十</t>
  </si>
  <si>
    <t>复杂铸造铝合金构件壁厚数据采集系统设计</t>
  </si>
  <si>
    <t>15103000198-J</t>
  </si>
  <si>
    <t>2015-09-15</t>
  </si>
  <si>
    <t>北京航星机器制造有限公司</t>
  </si>
  <si>
    <t>球座等零件温挤压成形技术</t>
  </si>
  <si>
    <t>冯再新</t>
  </si>
  <si>
    <t>15103000004-J</t>
  </si>
  <si>
    <t>山西汾西重工有限责任公司</t>
  </si>
  <si>
    <t>选区激光烧结（SLS）3D打印设备</t>
  </si>
  <si>
    <t>15103000196-J</t>
  </si>
  <si>
    <t>太原科技创业中心</t>
  </si>
  <si>
    <t>桌面型3D打印机的研制与开发</t>
  </si>
  <si>
    <t>15103000195-J</t>
  </si>
  <si>
    <t>太原市科技创业中心</t>
  </si>
  <si>
    <t>定作合同3</t>
  </si>
  <si>
    <t>15103000207-J</t>
  </si>
  <si>
    <t>2015-09-23</t>
  </si>
  <si>
    <t>内蒙古第一机械集团有限公司</t>
  </si>
  <si>
    <t>筒体精密挤压成形技术研究</t>
  </si>
  <si>
    <t>于建民</t>
  </si>
  <si>
    <t>2014HX11260143</t>
  </si>
  <si>
    <t>2015-09-25</t>
  </si>
  <si>
    <t>西北工业集团有限公司</t>
  </si>
  <si>
    <t>一种金属型离心铸造用涂料的快速制备方法</t>
  </si>
  <si>
    <t>15103000216-J</t>
  </si>
  <si>
    <t>2015-10-09</t>
  </si>
  <si>
    <t>太原市尖山益达铸造有限公司</t>
  </si>
  <si>
    <t>镁合金强化技术第一性原理研究</t>
  </si>
  <si>
    <t>15103000215-J</t>
  </si>
  <si>
    <t>忻州华贸精密铸造有限公司</t>
  </si>
  <si>
    <t>定作合同2</t>
  </si>
  <si>
    <t>15103000193-Y</t>
  </si>
  <si>
    <t>定作合同</t>
  </si>
  <si>
    <t>15103000194-Y</t>
  </si>
  <si>
    <t>镁合金锻造车轮毛坯制造</t>
  </si>
  <si>
    <t>方敏</t>
  </si>
  <si>
    <t>15103000057-J</t>
  </si>
  <si>
    <t>鸿富晋精密工业有限公司</t>
  </si>
  <si>
    <t>医用激光选区熔化（SLM）设备研发</t>
  </si>
  <si>
    <t>张升</t>
  </si>
  <si>
    <t>15103000237-J</t>
  </si>
  <si>
    <t>2015-11-03</t>
  </si>
  <si>
    <t>焊缝外观形状自动检测系统开发</t>
  </si>
  <si>
    <t>2014011</t>
  </si>
  <si>
    <t>2015-11-12</t>
  </si>
  <si>
    <t>高平市中等专业学校</t>
  </si>
  <si>
    <t>国外**轻量化技术情报研究（国外**材料技术）</t>
  </si>
  <si>
    <t>梁敏洁</t>
  </si>
  <si>
    <t>15103000244-J</t>
  </si>
  <si>
    <t>中国兵器工业第五九研究所</t>
  </si>
  <si>
    <t>国外火炮轻量化技术情报研究</t>
  </si>
  <si>
    <t>廖海洪</t>
  </si>
  <si>
    <t>15103000245-J</t>
  </si>
  <si>
    <t>国外****节能节才环保成形自动化技术现状与发展趋势研究</t>
  </si>
  <si>
    <t>15103000246-J</t>
  </si>
  <si>
    <t>热加工数据库与专家系统研究及验证</t>
  </si>
  <si>
    <t>毛红奎</t>
  </si>
  <si>
    <t>2014HX11260134</t>
  </si>
  <si>
    <t>2015-12-17</t>
  </si>
  <si>
    <t>北方通用动力集团有限公司</t>
  </si>
  <si>
    <t>汽车发动机缸体用超强铝合金研究</t>
  </si>
  <si>
    <t>刘云</t>
  </si>
  <si>
    <t>HXXM201412066</t>
  </si>
  <si>
    <t>中国科学院力学研究所</t>
  </si>
  <si>
    <t>废弃高能高固推进剂制造高性能超级材料技术开发</t>
  </si>
  <si>
    <t>15103000267-J</t>
  </si>
  <si>
    <t>2015-11-25</t>
  </si>
  <si>
    <t>245厂</t>
  </si>
  <si>
    <t>面向铸造***箱体设计及数据库研究</t>
  </si>
  <si>
    <t>15103000036-J</t>
  </si>
  <si>
    <t>2015-12-02</t>
  </si>
  <si>
    <t>北方车辆研究所</t>
  </si>
  <si>
    <t>耐候助剂在不同聚合物体系中的性能评估研究</t>
  </si>
  <si>
    <t>16103000026-J</t>
  </si>
  <si>
    <t>2016-01-08</t>
  </si>
  <si>
    <t>新秀化学（烟台）有限公司</t>
  </si>
  <si>
    <t>导向槽预成型机组</t>
  </si>
  <si>
    <t>16103000069-J</t>
  </si>
  <si>
    <t>2016-01-23</t>
  </si>
  <si>
    <t>山西利民工业有限公司</t>
  </si>
  <si>
    <t>壳体精密塑性成型研究</t>
  </si>
  <si>
    <t>HXXM201412035</t>
  </si>
  <si>
    <t>2016-03-07</t>
  </si>
  <si>
    <t>建筑垃圾再生骨料综合利用</t>
  </si>
  <si>
    <t>16103000095-J</t>
  </si>
  <si>
    <t>2016-03-24</t>
  </si>
  <si>
    <t>山西喜跃发路桥建筑材料有限公司</t>
  </si>
  <si>
    <t>壳体挤压成形技术</t>
  </si>
  <si>
    <t>张星</t>
  </si>
  <si>
    <t>16103000148-J</t>
  </si>
  <si>
    <t>2016-05-30</t>
  </si>
  <si>
    <t>钢铁研究总院</t>
  </si>
  <si>
    <t>贮运箱研制合作</t>
  </si>
  <si>
    <t>16103000177-J</t>
  </si>
  <si>
    <t>2016-06-29</t>
  </si>
  <si>
    <t>山西新华化工有限责任公司</t>
  </si>
  <si>
    <t>供热管道内壁喷涂材料的研制</t>
  </si>
  <si>
    <t>山西意迪光华电力勘测设计有限公司</t>
  </si>
  <si>
    <t>1-10专著</t>
  </si>
  <si>
    <t>学术会议</t>
  </si>
  <si>
    <t>校团队、平台</t>
  </si>
  <si>
    <t>1-3获奖</t>
  </si>
  <si>
    <t>国家级</t>
    <phoneticPr fontId="53" type="noConversion"/>
  </si>
  <si>
    <t>专著</t>
    <phoneticPr fontId="5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</si>
</sst>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54">
    <font>
      <sz val="11"/>
      <color indexed="8"/>
      <name val="宋体"/>
      <charset val="134"/>
    </font>
    <font>
      <sz val="11"/>
      <color theme="1"/>
      <name val="宋体"/>
      <charset val="134"/>
      <scheme val="minor"/>
    </font>
    <font>
      <b/>
      <sz val="12"/>
      <color theme="1"/>
      <name val="宋体"/>
      <charset val="134"/>
      <scheme val="minor"/>
    </font>
    <font>
      <b/>
      <sz val="11"/>
      <color theme="1"/>
      <name val="宋体"/>
      <charset val="134"/>
      <scheme val="minor"/>
    </font>
    <font>
      <b/>
      <sz val="11"/>
      <name val="宋体"/>
      <charset val="134"/>
    </font>
    <font>
      <sz val="10"/>
      <name val="宋体"/>
      <charset val="134"/>
    </font>
    <font>
      <sz val="11"/>
      <name val="宋体"/>
      <charset val="134"/>
    </font>
    <font>
      <b/>
      <sz val="20"/>
      <name val="宋体"/>
      <charset val="134"/>
    </font>
    <font>
      <b/>
      <sz val="10"/>
      <name val="宋体"/>
      <charset val="134"/>
    </font>
    <font>
      <sz val="10"/>
      <name val="宋体"/>
      <charset val="134"/>
      <scheme val="minor"/>
    </font>
    <font>
      <b/>
      <sz val="14"/>
      <color indexed="8"/>
      <name val="宋体"/>
      <charset val="134"/>
    </font>
    <font>
      <sz val="12"/>
      <color indexed="8"/>
      <name val="宋体"/>
      <charset val="134"/>
    </font>
    <font>
      <sz val="12"/>
      <name val="宋体"/>
      <charset val="134"/>
    </font>
    <font>
      <sz val="12"/>
      <color indexed="10"/>
      <name val="宋体"/>
      <charset val="134"/>
    </font>
    <font>
      <b/>
      <sz val="12"/>
      <color indexed="8"/>
      <name val="宋体"/>
      <charset val="134"/>
    </font>
    <font>
      <b/>
      <sz val="12"/>
      <color rgb="FF000000"/>
      <name val="宋体"/>
      <charset val="134"/>
    </font>
    <font>
      <b/>
      <sz val="14"/>
      <name val="宋体"/>
      <charset val="134"/>
    </font>
    <font>
      <sz val="14"/>
      <name val="宋体"/>
      <charset val="134"/>
    </font>
    <font>
      <sz val="11"/>
      <color theme="1"/>
      <name val="Times New Roman"/>
      <family val="1"/>
    </font>
    <font>
      <sz val="10.5"/>
      <color theme="1"/>
      <name val="Calibri"/>
      <family val="2"/>
    </font>
    <font>
      <sz val="9"/>
      <color theme="1"/>
      <name val="宋体"/>
      <charset val="134"/>
      <scheme val="minor"/>
    </font>
    <font>
      <sz val="10.5"/>
      <color theme="1"/>
      <name val="仿宋"/>
      <charset val="134"/>
    </font>
    <font>
      <sz val="10"/>
      <color rgb="FF000000"/>
      <name val="SimSun"/>
      <charset val="134"/>
    </font>
    <font>
      <b/>
      <sz val="12"/>
      <name val="宋体"/>
      <charset val="134"/>
    </font>
    <font>
      <sz val="12"/>
      <color theme="1"/>
      <name val="宋体"/>
      <charset val="134"/>
      <scheme val="minor"/>
    </font>
    <font>
      <sz val="11"/>
      <color rgb="FFFF0000"/>
      <name val="Times New Roman"/>
      <family val="1"/>
    </font>
    <font>
      <sz val="11"/>
      <color rgb="FFFF0000"/>
      <name val="宋体"/>
      <charset val="134"/>
      <scheme val="minor"/>
    </font>
    <font>
      <b/>
      <sz val="11"/>
      <color indexed="8"/>
      <name val="宋体"/>
      <charset val="134"/>
    </font>
    <font>
      <sz val="10"/>
      <color theme="1"/>
      <name val="宋体"/>
      <charset val="134"/>
      <scheme val="minor"/>
    </font>
    <font>
      <b/>
      <sz val="11"/>
      <color indexed="8"/>
      <name val="SimSun"/>
      <charset val="134"/>
    </font>
    <font>
      <b/>
      <sz val="15"/>
      <name val="黑体"/>
      <charset val="134"/>
    </font>
    <font>
      <sz val="10"/>
      <color theme="1"/>
      <name val="宋体"/>
      <charset val="134"/>
    </font>
    <font>
      <b/>
      <sz val="16"/>
      <name val="宋体"/>
      <charset val="134"/>
    </font>
    <font>
      <sz val="16"/>
      <name val="宋体"/>
      <charset val="134"/>
    </font>
    <font>
      <sz val="12"/>
      <color rgb="FFFF0000"/>
      <name val="宋体"/>
      <charset val="134"/>
    </font>
    <font>
      <b/>
      <sz val="11"/>
      <color indexed="8"/>
      <name val="黑体"/>
      <charset val="134"/>
    </font>
    <font>
      <u/>
      <sz val="11"/>
      <name val="宋体"/>
      <charset val="134"/>
    </font>
    <font>
      <sz val="11"/>
      <color indexed="45"/>
      <name val="宋体"/>
      <charset val="134"/>
    </font>
    <font>
      <u/>
      <sz val="11"/>
      <color indexed="20"/>
      <name val="宋体"/>
      <charset val="134"/>
    </font>
    <font>
      <u/>
      <sz val="11"/>
      <color indexed="12"/>
      <name val="宋体"/>
      <charset val="134"/>
    </font>
    <font>
      <b/>
      <sz val="11"/>
      <color indexed="10"/>
      <name val="宋体"/>
      <charset val="134"/>
    </font>
    <font>
      <sz val="16"/>
      <color indexed="8"/>
      <name val="宋体"/>
      <charset val="134"/>
    </font>
    <font>
      <sz val="11"/>
      <color theme="1"/>
      <name val="宋体"/>
      <charset val="134"/>
    </font>
    <font>
      <vertAlign val="subscript"/>
      <sz val="11"/>
      <color theme="1"/>
      <name val="Times New Roman"/>
      <family val="1"/>
    </font>
    <font>
      <sz val="10.5"/>
      <color rgb="FF000000"/>
      <name val="宋体"/>
      <charset val="134"/>
    </font>
    <font>
      <sz val="10.5"/>
      <color rgb="FF000000"/>
      <name val="Calibri"/>
      <family val="2"/>
    </font>
    <font>
      <sz val="10.5"/>
      <color indexed="8"/>
      <name val="Calibri"/>
      <family val="2"/>
    </font>
    <font>
      <sz val="10.5"/>
      <color indexed="8"/>
      <name val="宋体"/>
      <charset val="134"/>
    </font>
    <font>
      <sz val="10"/>
      <color theme="1"/>
      <name val="Times New Roman"/>
      <family val="1"/>
    </font>
    <font>
      <sz val="12"/>
      <color theme="1"/>
      <name val="宋体"/>
      <charset val="134"/>
    </font>
    <font>
      <sz val="12"/>
      <color theme="1"/>
      <name val="Times New Roman"/>
      <family val="1"/>
    </font>
    <font>
      <sz val="9"/>
      <color theme="1"/>
      <name val="宋体"/>
      <charset val="134"/>
    </font>
    <font>
      <sz val="11"/>
      <name val="Times New Roman"/>
      <family val="1"/>
    </font>
    <font>
      <sz val="9"/>
      <name val="宋体"/>
      <charset val="134"/>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70AD47"/>
        <bgColor indexed="64"/>
      </patternFill>
    </fill>
    <fill>
      <patternFill patternType="solid">
        <fgColor indexed="9"/>
        <bgColor indexed="64"/>
      </patternFill>
    </fill>
    <fill>
      <patternFill patternType="solid">
        <fgColor rgb="FF7030A0"/>
        <bgColor indexed="64"/>
      </pattern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alignment vertical="center"/>
    </xf>
    <xf numFmtId="0" fontId="39" fillId="0" borderId="0" applyNumberFormat="0" applyFill="0" applyBorder="0" applyAlignment="0" applyProtection="0">
      <alignment vertical="top"/>
      <protection locked="0"/>
    </xf>
    <xf numFmtId="0" fontId="12" fillId="0" borderId="0"/>
  </cellStyleXfs>
  <cellXfs count="277">
    <xf numFmtId="0" fontId="0" fillId="0" borderId="0" xfId="0">
      <alignment vertical="center"/>
    </xf>
    <xf numFmtId="0" fontId="1" fillId="0" borderId="0" xfId="0" applyFont="1" applyFill="1" applyBorder="1" applyAlignment="1">
      <alignment horizontal="center" wrapText="1"/>
    </xf>
    <xf numFmtId="0" fontId="1" fillId="2" borderId="0" xfId="0" applyFont="1" applyFill="1" applyBorder="1" applyAlignment="1">
      <alignment horizontal="center" wrapText="1"/>
    </xf>
    <xf numFmtId="0" fontId="1" fillId="0" borderId="0" xfId="0" applyFont="1" applyFill="1" applyBorder="1" applyAlignment="1">
      <alignment vertical="center" wrapText="1"/>
    </xf>
    <xf numFmtId="177" fontId="1" fillId="0" borderId="0" xfId="0" applyNumberFormat="1" applyFont="1" applyFill="1" applyBorder="1" applyAlignment="1">
      <alignment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3" xfId="0" applyFont="1" applyFill="1" applyBorder="1" applyAlignment="1">
      <alignment horizontal="center" wrapText="1"/>
    </xf>
    <xf numFmtId="0" fontId="5" fillId="0" borderId="3" xfId="0" applyFont="1" applyFill="1" applyBorder="1" applyAlignment="1">
      <alignment horizontal="center" vertical="center" wrapText="1"/>
    </xf>
    <xf numFmtId="0" fontId="3" fillId="2" borderId="3" xfId="0" applyFont="1" applyFill="1" applyBorder="1" applyAlignment="1">
      <alignment horizontal="center" wrapText="1"/>
    </xf>
    <xf numFmtId="0" fontId="5" fillId="2" borderId="3"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0" fontId="1" fillId="0" borderId="3" xfId="0" applyFont="1" applyFill="1" applyBorder="1" applyAlignment="1">
      <alignment horizontal="center" wrapText="1"/>
    </xf>
    <xf numFmtId="177" fontId="1" fillId="0" borderId="3" xfId="0" applyNumberFormat="1" applyFont="1" applyFill="1" applyBorder="1" applyAlignment="1">
      <alignment horizontal="center" wrapText="1"/>
    </xf>
    <xf numFmtId="0" fontId="1" fillId="2" borderId="3" xfId="0" applyFont="1" applyFill="1" applyBorder="1" applyAlignment="1">
      <alignment horizontal="center" wrapText="1"/>
    </xf>
    <xf numFmtId="177" fontId="1" fillId="2" borderId="3" xfId="0" applyNumberFormat="1" applyFont="1" applyFill="1" applyBorder="1" applyAlignment="1">
      <alignment horizontal="center" wrapText="1"/>
    </xf>
    <xf numFmtId="177"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lignment vertical="center"/>
    </xf>
    <xf numFmtId="0" fontId="6" fillId="2" borderId="0" xfId="0" applyFont="1" applyFill="1" applyAlignment="1">
      <alignment vertical="center" wrapText="1"/>
    </xf>
    <xf numFmtId="0" fontId="0" fillId="0" borderId="0" xfId="0"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Alignment="1">
      <alignment vertical="center" wrapText="1"/>
    </xf>
    <xf numFmtId="0" fontId="4" fillId="0" borderId="5"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6"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3" xfId="0" applyFont="1" applyFill="1" applyBorder="1" applyAlignment="1">
      <alignment vertical="center" wrapText="1"/>
    </xf>
    <xf numFmtId="0" fontId="5" fillId="0" borderId="3" xfId="0" applyFont="1" applyFill="1" applyBorder="1" applyAlignment="1">
      <alignment vertical="center" wrapText="1"/>
    </xf>
    <xf numFmtId="0" fontId="9" fillId="0" borderId="3" xfId="0" applyFont="1" applyFill="1" applyBorder="1" applyAlignment="1">
      <alignment wrapText="1"/>
    </xf>
    <xf numFmtId="0" fontId="5" fillId="0"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 xfId="0" applyFont="1" applyFill="1" applyBorder="1" applyAlignment="1" applyProtection="1">
      <alignment horizontal="left" vertical="center" wrapText="1"/>
      <protection locked="0"/>
    </xf>
    <xf numFmtId="0" fontId="5" fillId="0" borderId="0"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0" borderId="0" xfId="0" applyFont="1" applyFill="1" applyAlignment="1">
      <alignment horizontal="center" vertical="center" wrapText="1"/>
    </xf>
    <xf numFmtId="0" fontId="4" fillId="0" borderId="5" xfId="0"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177" fontId="9" fillId="0" borderId="3"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77" fontId="6" fillId="0" borderId="3"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177" fontId="6" fillId="0" borderId="0" xfId="0" applyNumberFormat="1" applyFont="1" applyFill="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xf>
    <xf numFmtId="0" fontId="5" fillId="0" borderId="0" xfId="0" applyFont="1" applyFill="1" applyBorder="1" applyAlignment="1">
      <alignment horizontal="center" wrapText="1"/>
    </xf>
    <xf numFmtId="0" fontId="12" fillId="0" borderId="0" xfId="0" applyFont="1" applyFill="1" applyBorder="1" applyAlignment="1">
      <alignment horizontal="center" wrapText="1"/>
    </xf>
    <xf numFmtId="0" fontId="13" fillId="0" borderId="0" xfId="0" applyFont="1" applyFill="1" applyBorder="1" applyAlignment="1">
      <alignment horizontal="center" wrapText="1"/>
    </xf>
    <xf numFmtId="177" fontId="0" fillId="0" borderId="0" xfId="0" applyNumberFormat="1" applyAlignment="1">
      <alignment vertical="center" wrapText="1"/>
    </xf>
    <xf numFmtId="0" fontId="8" fillId="0" borderId="3" xfId="0" applyFont="1" applyFill="1" applyBorder="1" applyAlignment="1">
      <alignment horizontal="center" vertical="center" wrapText="1"/>
    </xf>
    <xf numFmtId="177" fontId="8" fillId="0" borderId="3" xfId="0" applyNumberFormat="1" applyFont="1" applyFill="1" applyBorder="1" applyAlignment="1">
      <alignment horizontal="center" vertical="center" wrapText="1"/>
    </xf>
    <xf numFmtId="177" fontId="12" fillId="0" borderId="3" xfId="0" applyNumberFormat="1" applyFont="1" applyFill="1" applyBorder="1" applyAlignment="1">
      <alignment horizontal="center" wrapText="1"/>
    </xf>
    <xf numFmtId="0" fontId="1" fillId="0" borderId="0" xfId="0" applyFont="1" applyFill="1" applyAlignment="1"/>
    <xf numFmtId="0" fontId="1" fillId="2" borderId="0" xfId="0" applyFont="1" applyFill="1" applyAlignment="1"/>
    <xf numFmtId="0" fontId="1" fillId="3" borderId="0" xfId="0" applyFont="1" applyFill="1" applyAlignment="1"/>
    <xf numFmtId="0" fontId="0" fillId="0" borderId="0" xfId="0" applyAlignment="1">
      <alignment horizontal="center" vertical="center"/>
    </xf>
    <xf numFmtId="0" fontId="0" fillId="0" borderId="3" xfId="0" applyBorder="1" applyAlignment="1">
      <alignment horizontal="center" vertical="center"/>
    </xf>
    <xf numFmtId="0" fontId="4"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5" fillId="0" borderId="3" xfId="0" applyNumberFormat="1" applyFont="1" applyFill="1" applyBorder="1" applyAlignment="1">
      <alignment horizontal="left" vertical="center" wrapText="1"/>
    </xf>
    <xf numFmtId="0" fontId="1" fillId="2" borderId="3" xfId="0" applyFont="1" applyFill="1" applyBorder="1" applyAlignment="1">
      <alignment horizontal="center" vertical="center"/>
    </xf>
    <xf numFmtId="0" fontId="5" fillId="2" borderId="3" xfId="2" applyNumberFormat="1" applyFont="1" applyFill="1" applyBorder="1" applyAlignment="1">
      <alignment horizontal="left" vertical="center" wrapText="1"/>
    </xf>
    <xf numFmtId="0" fontId="5" fillId="0" borderId="3" xfId="2" applyNumberFormat="1" applyFont="1" applyBorder="1" applyAlignment="1">
      <alignment horizontal="left" vertical="center" wrapText="1"/>
    </xf>
    <xf numFmtId="0" fontId="1" fillId="3" borderId="3" xfId="0" applyFont="1" applyFill="1" applyBorder="1" applyAlignment="1">
      <alignment horizontal="center" vertical="center"/>
    </xf>
    <xf numFmtId="0" fontId="5" fillId="3" borderId="3" xfId="2" applyNumberFormat="1" applyFont="1" applyFill="1" applyBorder="1" applyAlignment="1">
      <alignment horizontal="left" vertical="center" wrapText="1"/>
    </xf>
    <xf numFmtId="0" fontId="0" fillId="0" borderId="0" xfId="0" applyNumberFormat="1" applyAlignment="1">
      <alignment vertical="center" wrapText="1"/>
    </xf>
    <xf numFmtId="0" fontId="1" fillId="0" borderId="0" xfId="0" applyNumberFormat="1" applyFont="1" applyFill="1" applyAlignment="1">
      <alignment wrapText="1"/>
    </xf>
    <xf numFmtId="0" fontId="1" fillId="0" borderId="3"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3" borderId="3" xfId="0" applyNumberFormat="1" applyFont="1" applyFill="1" applyBorder="1" applyAlignment="1">
      <alignment horizontal="center" vertical="center" wrapText="1"/>
    </xf>
    <xf numFmtId="0" fontId="1" fillId="3" borderId="0" xfId="0" applyNumberFormat="1" applyFont="1" applyFill="1" applyAlignment="1">
      <alignment wrapText="1"/>
    </xf>
    <xf numFmtId="0" fontId="0" fillId="0" borderId="0" xfId="0" applyFill="1">
      <alignment vertical="center"/>
    </xf>
    <xf numFmtId="0" fontId="0" fillId="2" borderId="0" xfId="0" applyFill="1">
      <alignment vertical="center"/>
    </xf>
    <xf numFmtId="0" fontId="1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3" xfId="0" applyFont="1" applyFill="1" applyBorder="1">
      <alignment vertical="center"/>
    </xf>
    <xf numFmtId="0" fontId="6" fillId="2" borderId="3" xfId="0" applyFont="1" applyFill="1" applyBorder="1" applyAlignment="1">
      <alignment horizontal="center" vertical="center"/>
    </xf>
    <xf numFmtId="0" fontId="6" fillId="0" borderId="3" xfId="0" applyFont="1" applyFill="1" applyBorder="1" applyAlignment="1">
      <alignment horizontal="center" wrapText="1"/>
    </xf>
    <xf numFmtId="0" fontId="6" fillId="2" borderId="3" xfId="0" applyFont="1" applyFill="1" applyBorder="1" applyAlignment="1">
      <alignment horizontal="center" wrapText="1"/>
    </xf>
    <xf numFmtId="0" fontId="17" fillId="0" borderId="0" xfId="0" applyFont="1" applyFill="1" applyAlignment="1">
      <alignment vertical="center" wrapText="1"/>
    </xf>
    <xf numFmtId="14" fontId="6" fillId="0" borderId="3"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16" fillId="0" borderId="3" xfId="0" applyFont="1" applyFill="1" applyBorder="1" applyAlignment="1">
      <alignment vertical="center" wrapText="1"/>
    </xf>
    <xf numFmtId="0" fontId="6" fillId="2" borderId="3" xfId="0" applyFont="1" applyFill="1" applyBorder="1" applyAlignment="1">
      <alignment vertical="center" wrapText="1"/>
    </xf>
    <xf numFmtId="0" fontId="12" fillId="0" borderId="0" xfId="0" applyFont="1" applyFill="1" applyBorder="1" applyAlignment="1"/>
    <xf numFmtId="0" fontId="11" fillId="0" borderId="0" xfId="0" applyFont="1">
      <alignment vertical="center"/>
    </xf>
    <xf numFmtId="0" fontId="12" fillId="0" borderId="3" xfId="0" applyFont="1" applyFill="1" applyBorder="1" applyAlignment="1">
      <alignment horizontal="center" vertical="center"/>
    </xf>
    <xf numFmtId="0" fontId="0" fillId="2" borderId="3" xfId="0" applyFill="1" applyBorder="1" applyAlignment="1">
      <alignment vertical="center" wrapText="1"/>
    </xf>
    <xf numFmtId="14" fontId="0" fillId="2" borderId="3" xfId="0" applyNumberFormat="1" applyFill="1" applyBorder="1" applyAlignment="1">
      <alignment vertical="center" wrapText="1"/>
    </xf>
    <xf numFmtId="0" fontId="18" fillId="2" borderId="3" xfId="0" applyNumberFormat="1" applyFont="1" applyFill="1" applyBorder="1" applyAlignment="1">
      <alignment vertical="center" wrapText="1"/>
    </xf>
    <xf numFmtId="0" fontId="18" fillId="2" borderId="3" xfId="0" applyFont="1" applyFill="1" applyBorder="1" applyAlignment="1">
      <alignment vertical="center" wrapText="1"/>
    </xf>
    <xf numFmtId="0" fontId="18" fillId="2" borderId="3" xfId="0" applyFont="1" applyFill="1" applyBorder="1" applyAlignment="1">
      <alignment horizontal="center" vertical="center" wrapText="1"/>
    </xf>
    <xf numFmtId="14" fontId="19" fillId="2" borderId="3" xfId="0" applyNumberFormat="1" applyFont="1" applyFill="1" applyBorder="1" applyAlignment="1">
      <alignment vertical="center" wrapText="1"/>
    </xf>
    <xf numFmtId="0" fontId="20" fillId="2" borderId="3" xfId="0" applyFont="1" applyFill="1" applyBorder="1" applyAlignment="1">
      <alignment vertical="center" wrapText="1"/>
    </xf>
    <xf numFmtId="0" fontId="21" fillId="2" borderId="3" xfId="0" applyFont="1" applyFill="1" applyBorder="1" applyAlignment="1">
      <alignment horizontal="justify" vertical="center" wrapText="1"/>
    </xf>
    <xf numFmtId="0" fontId="22" fillId="2" borderId="3" xfId="0" applyFont="1" applyFill="1" applyBorder="1" applyAlignment="1">
      <alignment vertical="center" wrapText="1"/>
    </xf>
    <xf numFmtId="0" fontId="23" fillId="0" borderId="3" xfId="0" applyNumberFormat="1" applyFont="1" applyFill="1" applyBorder="1" applyAlignment="1">
      <alignment horizontal="center" vertical="center" wrapText="1"/>
    </xf>
    <xf numFmtId="0" fontId="12" fillId="0" borderId="3" xfId="0" applyNumberFormat="1" applyFont="1" applyFill="1" applyBorder="1" applyAlignment="1">
      <alignment wrapText="1"/>
    </xf>
    <xf numFmtId="0" fontId="12" fillId="2" borderId="3" xfId="0" applyNumberFormat="1" applyFont="1" applyFill="1" applyBorder="1" applyAlignment="1">
      <alignment wrapText="1"/>
    </xf>
    <xf numFmtId="0" fontId="0" fillId="2" borderId="0" xfId="0" applyFont="1" applyFill="1" applyBorder="1" applyAlignment="1">
      <alignment vertical="center" wrapText="1"/>
    </xf>
    <xf numFmtId="0" fontId="24" fillId="2" borderId="3" xfId="0" applyFont="1" applyFill="1" applyBorder="1" applyAlignment="1">
      <alignment vertical="center" wrapText="1"/>
    </xf>
    <xf numFmtId="0" fontId="25" fillId="2" borderId="0" xfId="0" applyFont="1" applyFill="1" applyBorder="1" applyAlignment="1">
      <alignment horizontal="center" vertical="center"/>
    </xf>
    <xf numFmtId="0" fontId="26" fillId="2" borderId="0" xfId="0" applyFont="1" applyFill="1" applyBorder="1">
      <alignment vertical="center"/>
    </xf>
    <xf numFmtId="0" fontId="27" fillId="0" borderId="0" xfId="0" applyFont="1" applyAlignment="1">
      <alignment vertical="center" wrapText="1"/>
    </xf>
    <xf numFmtId="0" fontId="27" fillId="0" borderId="3" xfId="0" applyFont="1" applyBorder="1" applyAlignment="1">
      <alignment horizontal="center" vertical="center" wrapText="1"/>
    </xf>
    <xf numFmtId="0" fontId="3" fillId="0" borderId="3" xfId="0" applyFont="1" applyFill="1" applyBorder="1" applyAlignment="1">
      <alignment horizontal="center" vertical="center"/>
    </xf>
    <xf numFmtId="0" fontId="1" fillId="0" borderId="3" xfId="0" applyFont="1" applyFill="1" applyBorder="1" applyAlignment="1">
      <alignment vertical="center"/>
    </xf>
    <xf numFmtId="0" fontId="0" fillId="0" borderId="0" xfId="0" applyAlignment="1">
      <alignment vertical="center"/>
    </xf>
    <xf numFmtId="0" fontId="0" fillId="0" borderId="0" xfId="0" applyAlignment="1"/>
    <xf numFmtId="0" fontId="27" fillId="0" borderId="12" xfId="0" applyFont="1" applyBorder="1" applyAlignment="1">
      <alignment horizontal="center" vertical="center" wrapText="1"/>
    </xf>
    <xf numFmtId="0" fontId="27" fillId="0" borderId="4" xfId="0" applyFont="1" applyBorder="1" applyAlignment="1">
      <alignment horizontal="center" vertical="center" wrapText="1"/>
    </xf>
    <xf numFmtId="49" fontId="28" fillId="0" borderId="3" xfId="0" applyNumberFormat="1" applyFont="1" applyBorder="1" applyAlignment="1">
      <alignment horizontal="center" vertical="center" wrapText="1"/>
    </xf>
    <xf numFmtId="49" fontId="28" fillId="0" borderId="3" xfId="0" applyNumberFormat="1" applyFont="1" applyBorder="1" applyAlignment="1">
      <alignment vertical="center" wrapText="1"/>
    </xf>
    <xf numFmtId="49" fontId="28" fillId="0" borderId="13" xfId="0" applyNumberFormat="1" applyFont="1" applyBorder="1" applyAlignment="1">
      <alignment horizontal="center" vertical="center" wrapText="1"/>
    </xf>
    <xf numFmtId="49" fontId="28" fillId="0" borderId="13" xfId="0" applyNumberFormat="1" applyFont="1" applyBorder="1" applyAlignment="1">
      <alignment vertical="center" wrapText="1"/>
    </xf>
    <xf numFmtId="49" fontId="29" fillId="0" borderId="3" xfId="0" applyNumberFormat="1" applyFont="1" applyFill="1" applyBorder="1" applyAlignment="1">
      <alignment horizontal="center" vertical="center" wrapText="1"/>
    </xf>
    <xf numFmtId="0" fontId="0" fillId="0" borderId="13" xfId="0" applyBorder="1" applyAlignment="1">
      <alignment horizontal="center" vertical="center"/>
    </xf>
    <xf numFmtId="0" fontId="27" fillId="0" borderId="3" xfId="0" applyFont="1" applyBorder="1">
      <alignment vertical="center"/>
    </xf>
    <xf numFmtId="0" fontId="0" fillId="0" borderId="3" xfId="0" applyFont="1" applyBorder="1" applyAlignment="1">
      <alignment horizontal="center" vertical="center" wrapText="1"/>
    </xf>
    <xf numFmtId="0" fontId="0" fillId="0" borderId="3" xfId="0" applyBorder="1">
      <alignment vertical="center"/>
    </xf>
    <xf numFmtId="0" fontId="0" fillId="3" borderId="0" xfId="0" applyFill="1">
      <alignment vertical="center"/>
    </xf>
    <xf numFmtId="0" fontId="0" fillId="0" borderId="3" xfId="0" applyNumberForma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13" xfId="0" applyNumberFormat="1" applyFont="1" applyFill="1" applyBorder="1" applyAlignment="1">
      <alignment horizontal="center" vertical="center" wrapText="1"/>
    </xf>
    <xf numFmtId="0" fontId="0" fillId="2" borderId="3" xfId="0" applyNumberFormat="1" applyFill="1" applyBorder="1" applyAlignment="1">
      <alignment horizontal="center" vertical="center" wrapText="1"/>
    </xf>
    <xf numFmtId="0" fontId="5" fillId="2" borderId="13" xfId="0" applyNumberFormat="1" applyFont="1" applyFill="1" applyBorder="1" applyAlignment="1">
      <alignment horizontal="left" vertical="center" wrapText="1"/>
    </xf>
    <xf numFmtId="0" fontId="5" fillId="2" borderId="13" xfId="0" applyNumberFormat="1" applyFont="1" applyFill="1" applyBorder="1" applyAlignment="1">
      <alignment horizontal="center" vertical="center" wrapText="1"/>
    </xf>
    <xf numFmtId="0" fontId="0" fillId="3" borderId="3" xfId="0" applyNumberFormat="1" applyFill="1" applyBorder="1" applyAlignment="1">
      <alignment horizontal="center" vertical="center" wrapText="1"/>
    </xf>
    <xf numFmtId="0" fontId="5" fillId="3" borderId="13" xfId="0" applyNumberFormat="1" applyFont="1" applyFill="1" applyBorder="1" applyAlignment="1">
      <alignment horizontal="left" vertical="center" wrapText="1"/>
    </xf>
    <xf numFmtId="0" fontId="5" fillId="3" borderId="13"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3" xfId="0" applyNumberFormat="1" applyBorder="1" applyAlignment="1">
      <alignment horizontal="center" vertical="center" wrapText="1"/>
    </xf>
    <xf numFmtId="0" fontId="0" fillId="0" borderId="13" xfId="0" applyNumberFormat="1" applyBorder="1" applyAlignment="1">
      <alignment horizontal="center" vertical="center" wrapText="1"/>
    </xf>
    <xf numFmtId="0" fontId="0" fillId="2" borderId="13" xfId="0" applyNumberFormat="1" applyFill="1" applyBorder="1" applyAlignment="1">
      <alignment horizontal="center" vertical="center" wrapText="1"/>
    </xf>
    <xf numFmtId="0" fontId="0" fillId="3" borderId="13" xfId="0" applyNumberFormat="1" applyFill="1" applyBorder="1" applyAlignment="1">
      <alignment horizontal="center" vertical="center" wrapText="1"/>
    </xf>
    <xf numFmtId="0" fontId="31" fillId="2" borderId="13" xfId="0" applyNumberFormat="1" applyFont="1" applyFill="1" applyBorder="1" applyAlignment="1">
      <alignment horizontal="left" vertical="center" wrapText="1"/>
    </xf>
    <xf numFmtId="0" fontId="5" fillId="2" borderId="3" xfId="0" applyNumberFormat="1" applyFont="1" applyFill="1" applyBorder="1" applyAlignment="1">
      <alignment horizontal="left" vertical="center" wrapText="1"/>
    </xf>
    <xf numFmtId="0" fontId="5" fillId="2" borderId="3" xfId="0" applyNumberFormat="1" applyFont="1" applyFill="1" applyBorder="1" applyAlignment="1">
      <alignment horizontal="center" vertical="center" wrapText="1"/>
    </xf>
    <xf numFmtId="0" fontId="12" fillId="0" borderId="0" xfId="0" applyFont="1" applyFill="1" applyAlignment="1"/>
    <xf numFmtId="0" fontId="0" fillId="0" borderId="0" xfId="0" applyBorder="1">
      <alignment vertical="center"/>
    </xf>
    <xf numFmtId="0" fontId="0" fillId="3" borderId="0" xfId="0" applyFill="1" applyBorder="1">
      <alignment vertical="center"/>
    </xf>
    <xf numFmtId="0" fontId="0" fillId="4" borderId="0" xfId="0" applyFill="1">
      <alignment vertical="center"/>
    </xf>
    <xf numFmtId="0" fontId="23" fillId="0" borderId="3" xfId="0" applyFont="1" applyFill="1" applyBorder="1" applyAlignment="1">
      <alignment horizontal="center" vertical="center" wrapText="1"/>
    </xf>
    <xf numFmtId="0" fontId="23" fillId="0" borderId="3" xfId="0" applyFont="1" applyFill="1" applyBorder="1" applyAlignment="1">
      <alignment horizontal="center" vertical="center"/>
    </xf>
    <xf numFmtId="177" fontId="23" fillId="0" borderId="3"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7" xfId="0" applyFont="1" applyFill="1" applyBorder="1" applyAlignment="1">
      <alignment horizontal="right" vertical="center"/>
    </xf>
    <xf numFmtId="177" fontId="12" fillId="0" borderId="3" xfId="0" applyNumberFormat="1" applyFont="1" applyFill="1" applyBorder="1" applyAlignment="1">
      <alignment horizontal="center" vertical="center"/>
    </xf>
    <xf numFmtId="0" fontId="12" fillId="0" borderId="3" xfId="0" applyFont="1" applyFill="1" applyBorder="1" applyAlignment="1">
      <alignment horizontal="right" vertical="center"/>
    </xf>
    <xf numFmtId="0" fontId="12" fillId="3" borderId="3" xfId="0" applyFont="1" applyFill="1" applyBorder="1" applyAlignment="1">
      <alignment horizontal="center" vertical="center"/>
    </xf>
    <xf numFmtId="0" fontId="12" fillId="3" borderId="3" xfId="0" applyFont="1" applyFill="1" applyBorder="1" applyAlignment="1">
      <alignment horizontal="center" vertical="center" wrapText="1"/>
    </xf>
    <xf numFmtId="0" fontId="12" fillId="3" borderId="9" xfId="0" applyFont="1" applyFill="1" applyBorder="1" applyAlignment="1">
      <alignment horizontal="center" vertical="center"/>
    </xf>
    <xf numFmtId="0" fontId="12" fillId="3" borderId="7" xfId="0" applyFont="1" applyFill="1" applyBorder="1" applyAlignment="1">
      <alignment horizontal="right" vertical="center"/>
    </xf>
    <xf numFmtId="177" fontId="12" fillId="3" borderId="3" xfId="0" applyNumberFormat="1" applyFont="1" applyFill="1" applyBorder="1" applyAlignment="1">
      <alignment horizontal="center" vertical="center"/>
    </xf>
    <xf numFmtId="0" fontId="12" fillId="4" borderId="3" xfId="0" applyFont="1" applyFill="1" applyBorder="1" applyAlignment="1">
      <alignment horizontal="center" vertical="center"/>
    </xf>
    <xf numFmtId="0" fontId="12" fillId="4" borderId="3" xfId="0" applyFont="1" applyFill="1" applyBorder="1" applyAlignment="1">
      <alignment horizontal="center" vertical="center" wrapText="1"/>
    </xf>
    <xf numFmtId="0" fontId="12" fillId="4" borderId="9" xfId="0" applyFont="1" applyFill="1" applyBorder="1" applyAlignment="1">
      <alignment horizontal="center" vertical="center"/>
    </xf>
    <xf numFmtId="0" fontId="12" fillId="4" borderId="7" xfId="0" applyFont="1" applyFill="1" applyBorder="1" applyAlignment="1">
      <alignment horizontal="right" vertical="center"/>
    </xf>
    <xf numFmtId="177" fontId="12" fillId="4" borderId="3" xfId="0" applyNumberFormat="1" applyFont="1" applyFill="1" applyBorder="1" applyAlignment="1">
      <alignment horizontal="center" vertical="center"/>
    </xf>
    <xf numFmtId="177" fontId="0" fillId="0" borderId="0" xfId="0" applyNumberFormat="1" applyFill="1" applyBorder="1" applyAlignment="1">
      <alignment vertical="center"/>
    </xf>
    <xf numFmtId="177" fontId="0" fillId="0" borderId="0" xfId="0" applyNumberFormat="1" applyFill="1" applyBorder="1">
      <alignment vertical="center"/>
    </xf>
    <xf numFmtId="177" fontId="0" fillId="0" borderId="0" xfId="0" applyNumberForma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6" fillId="3" borderId="3" xfId="0" applyFont="1" applyFill="1" applyBorder="1">
      <alignment vertical="center"/>
    </xf>
    <xf numFmtId="0" fontId="12" fillId="3" borderId="0" xfId="0" applyFont="1" applyFill="1" applyAlignment="1"/>
    <xf numFmtId="0" fontId="34" fillId="0" borderId="0" xfId="0" applyFont="1" applyFill="1" applyAlignment="1"/>
    <xf numFmtId="0" fontId="12" fillId="4" borderId="0" xfId="0" applyFont="1" applyFill="1" applyAlignment="1"/>
    <xf numFmtId="0" fontId="0" fillId="0" borderId="0" xfId="0" applyAlignment="1">
      <alignment horizontal="right" vertical="center" wrapText="1"/>
    </xf>
    <xf numFmtId="0" fontId="0" fillId="5" borderId="3" xfId="0" applyFill="1" applyBorder="1" applyAlignment="1">
      <alignment vertical="center" wrapText="1"/>
    </xf>
    <xf numFmtId="0" fontId="27" fillId="5" borderId="3" xfId="0" applyFont="1" applyFill="1" applyBorder="1" applyAlignment="1">
      <alignment horizontal="center" vertical="center" wrapText="1"/>
    </xf>
    <xf numFmtId="0" fontId="27" fillId="5" borderId="3" xfId="0" applyFont="1" applyFill="1" applyBorder="1" applyAlignment="1">
      <alignment horizontal="right" vertical="center" wrapText="1"/>
    </xf>
    <xf numFmtId="0" fontId="27" fillId="0" borderId="3" xfId="0" applyFont="1" applyFill="1" applyBorder="1" applyAlignment="1">
      <alignment horizontal="center" vertical="center" wrapText="1"/>
    </xf>
    <xf numFmtId="0" fontId="35" fillId="5" borderId="13" xfId="0" applyFont="1" applyFill="1" applyBorder="1" applyAlignment="1">
      <alignment vertical="center" wrapText="1"/>
    </xf>
    <xf numFmtId="0" fontId="35" fillId="5" borderId="3" xfId="0" applyFont="1" applyFill="1" applyBorder="1" applyAlignment="1">
      <alignment vertical="center" wrapText="1"/>
    </xf>
    <xf numFmtId="49" fontId="0" fillId="5" borderId="3" xfId="0" applyNumberFormat="1" applyFont="1" applyFill="1" applyBorder="1" applyAlignment="1">
      <alignment vertical="center" wrapText="1"/>
    </xf>
    <xf numFmtId="0" fontId="36" fillId="0" borderId="3" xfId="1" applyFont="1" applyFill="1" applyBorder="1" applyAlignment="1" applyProtection="1">
      <alignment horizontal="center" vertical="center" wrapText="1"/>
    </xf>
    <xf numFmtId="177" fontId="0" fillId="5" borderId="3" xfId="0" applyNumberFormat="1" applyFill="1" applyBorder="1" applyAlignment="1">
      <alignment horizontal="right" vertical="center" wrapText="1"/>
    </xf>
    <xf numFmtId="0" fontId="38" fillId="0" borderId="3" xfId="1" applyFont="1" applyFill="1" applyBorder="1" applyAlignment="1" applyProtection="1">
      <alignment horizontal="center" vertical="center" wrapText="1"/>
    </xf>
    <xf numFmtId="0" fontId="39" fillId="0" borderId="3" xfId="1" applyFill="1" applyBorder="1" applyAlignment="1" applyProtection="1">
      <alignment horizontal="center" vertical="center" wrapText="1"/>
    </xf>
    <xf numFmtId="176" fontId="0" fillId="5" borderId="3" xfId="0" applyNumberFormat="1" applyFill="1" applyBorder="1" applyAlignment="1">
      <alignment horizontal="right" vertical="center" wrapText="1"/>
    </xf>
    <xf numFmtId="0" fontId="35" fillId="5" borderId="13" xfId="0" applyFont="1" applyFill="1" applyBorder="1" applyAlignment="1">
      <alignment horizontal="left" vertical="center" wrapText="1"/>
    </xf>
    <xf numFmtId="0" fontId="0" fillId="0" borderId="3" xfId="0" applyFill="1" applyBorder="1" applyAlignment="1">
      <alignment horizontal="center" vertical="center" wrapText="1"/>
    </xf>
    <xf numFmtId="0" fontId="0" fillId="5" borderId="3" xfId="0" applyFont="1" applyFill="1" applyBorder="1" applyAlignment="1">
      <alignment vertical="center" wrapText="1"/>
    </xf>
    <xf numFmtId="0" fontId="0" fillId="6" borderId="13" xfId="0" applyFill="1" applyBorder="1" applyAlignment="1">
      <alignment vertical="center" wrapText="1"/>
    </xf>
    <xf numFmtId="0" fontId="0" fillId="6" borderId="13" xfId="0" applyFont="1" applyFill="1" applyBorder="1" applyAlignment="1">
      <alignment vertical="center" wrapText="1"/>
    </xf>
    <xf numFmtId="176" fontId="0" fillId="6" borderId="13" xfId="0" applyNumberFormat="1" applyFill="1" applyBorder="1" applyAlignment="1">
      <alignment horizontal="right" vertical="center" wrapText="1"/>
    </xf>
    <xf numFmtId="0" fontId="0" fillId="5" borderId="13" xfId="0" applyFill="1" applyBorder="1" applyAlignment="1">
      <alignment vertical="center" wrapText="1"/>
    </xf>
    <xf numFmtId="0" fontId="0" fillId="6" borderId="3" xfId="0" applyFill="1" applyBorder="1" applyAlignment="1">
      <alignment vertical="center" wrapText="1"/>
    </xf>
    <xf numFmtId="176" fontId="0" fillId="6" borderId="3" xfId="0" applyNumberFormat="1" applyFill="1" applyBorder="1" applyAlignment="1">
      <alignment horizontal="right" vertical="center" wrapText="1"/>
    </xf>
    <xf numFmtId="0" fontId="0" fillId="5" borderId="3" xfId="0" applyFill="1" applyBorder="1">
      <alignment vertical="center"/>
    </xf>
    <xf numFmtId="0" fontId="0" fillId="5" borderId="3" xfId="0" applyFont="1" applyFill="1" applyBorder="1">
      <alignment vertical="center"/>
    </xf>
    <xf numFmtId="176" fontId="0" fillId="5" borderId="3" xfId="0" applyNumberFormat="1" applyFill="1" applyBorder="1" applyAlignment="1">
      <alignment horizontal="right" vertical="center"/>
    </xf>
    <xf numFmtId="0" fontId="36" fillId="0" borderId="3" xfId="1" applyFont="1" applyFill="1" applyBorder="1" applyAlignment="1" applyProtection="1">
      <alignment horizontal="center" vertical="center"/>
    </xf>
    <xf numFmtId="176" fontId="0" fillId="5" borderId="3" xfId="0" applyNumberFormat="1" applyFill="1" applyBorder="1" applyAlignment="1">
      <alignment vertical="center" wrapText="1"/>
    </xf>
    <xf numFmtId="0" fontId="27" fillId="5" borderId="3" xfId="0" applyFont="1" applyFill="1" applyBorder="1" applyAlignment="1">
      <alignment vertical="center" wrapText="1"/>
    </xf>
    <xf numFmtId="0" fontId="0" fillId="0" borderId="3" xfId="0" applyFill="1" applyBorder="1" applyAlignment="1">
      <alignment vertical="center" wrapText="1"/>
    </xf>
    <xf numFmtId="0" fontId="40" fillId="5" borderId="3" xfId="0" applyFont="1" applyFill="1" applyBorder="1" applyAlignment="1">
      <alignment vertical="center" wrapText="1"/>
    </xf>
    <xf numFmtId="176" fontId="40" fillId="5" borderId="3" xfId="0" applyNumberFormat="1" applyFont="1" applyFill="1" applyBorder="1" applyAlignment="1">
      <alignment horizontal="right" vertical="center" wrapText="1"/>
    </xf>
    <xf numFmtId="0" fontId="41" fillId="0" borderId="0" xfId="0" applyFont="1" applyAlignment="1">
      <alignment horizontal="center" vertical="center" wrapText="1"/>
    </xf>
    <xf numFmtId="0" fontId="41" fillId="0" borderId="0" xfId="0" applyFont="1" applyAlignment="1">
      <alignment vertical="center" wrapText="1"/>
    </xf>
    <xf numFmtId="0" fontId="27" fillId="5" borderId="12" xfId="0" applyFont="1" applyFill="1" applyBorder="1" applyAlignment="1">
      <alignment vertical="center" wrapText="1"/>
    </xf>
    <xf numFmtId="0" fontId="27" fillId="5" borderId="15" xfId="0" applyFont="1" applyFill="1" applyBorder="1" applyAlignment="1">
      <alignment vertical="center" wrapText="1"/>
    </xf>
    <xf numFmtId="0" fontId="27" fillId="5" borderId="16" xfId="0" applyFont="1" applyFill="1" applyBorder="1" applyAlignment="1">
      <alignment vertical="center" wrapText="1"/>
    </xf>
    <xf numFmtId="0" fontId="27" fillId="5" borderId="17" xfId="0" applyFont="1" applyFill="1" applyBorder="1" applyAlignment="1">
      <alignment vertical="center" wrapText="1"/>
    </xf>
    <xf numFmtId="0" fontId="0" fillId="5" borderId="13" xfId="0" applyFill="1" applyBorder="1" applyAlignment="1">
      <alignment vertical="center" wrapText="1"/>
    </xf>
    <xf numFmtId="0" fontId="0" fillId="5" borderId="5" xfId="0" applyFill="1" applyBorder="1" applyAlignment="1">
      <alignment vertical="center" wrapText="1"/>
    </xf>
    <xf numFmtId="0" fontId="36" fillId="0" borderId="13" xfId="1" applyFont="1" applyFill="1" applyBorder="1" applyAlignment="1" applyProtection="1">
      <alignment horizontal="center" vertical="center" wrapText="1"/>
    </xf>
    <xf numFmtId="0" fontId="36" fillId="0" borderId="5" xfId="1" applyFont="1" applyFill="1" applyBorder="1" applyAlignment="1" applyProtection="1">
      <alignment horizontal="center" vertical="center" wrapText="1"/>
    </xf>
    <xf numFmtId="176" fontId="0" fillId="5" borderId="13" xfId="0" applyNumberFormat="1" applyFill="1" applyBorder="1" applyAlignment="1">
      <alignment horizontal="right" vertical="center" wrapText="1"/>
    </xf>
    <xf numFmtId="176" fontId="0" fillId="5" borderId="5" xfId="0" applyNumberFormat="1" applyFill="1" applyBorder="1" applyAlignment="1">
      <alignment horizontal="right" vertical="center" wrapText="1"/>
    </xf>
    <xf numFmtId="176" fontId="0" fillId="6" borderId="13" xfId="0" applyNumberFormat="1" applyFill="1" applyBorder="1" applyAlignment="1">
      <alignment horizontal="right" vertical="center" wrapText="1"/>
    </xf>
    <xf numFmtId="176" fontId="0" fillId="6" borderId="5" xfId="0" applyNumberFormat="1" applyFill="1" applyBorder="1" applyAlignment="1">
      <alignment horizontal="right" vertical="center" wrapText="1"/>
    </xf>
    <xf numFmtId="0" fontId="0" fillId="5" borderId="13" xfId="0" applyFont="1" applyFill="1" applyBorder="1" applyAlignment="1">
      <alignment vertical="center" wrapText="1"/>
    </xf>
    <xf numFmtId="0" fontId="0" fillId="5" borderId="5" xfId="0" applyFont="1" applyFill="1" applyBorder="1" applyAlignment="1">
      <alignment vertical="center" wrapText="1"/>
    </xf>
    <xf numFmtId="0" fontId="0" fillId="6" borderId="13" xfId="0" applyFont="1" applyFill="1" applyBorder="1" applyAlignment="1">
      <alignment vertical="center" wrapText="1"/>
    </xf>
    <xf numFmtId="0" fontId="0" fillId="6" borderId="5" xfId="0" applyFont="1" applyFill="1" applyBorder="1" applyAlignment="1">
      <alignment vertical="center" wrapText="1"/>
    </xf>
    <xf numFmtId="0" fontId="35" fillId="5" borderId="13" xfId="0" applyFont="1" applyFill="1" applyBorder="1" applyAlignment="1">
      <alignment vertical="center" wrapText="1"/>
    </xf>
    <xf numFmtId="0" fontId="35" fillId="5" borderId="5" xfId="0" applyFont="1" applyFill="1" applyBorder="1" applyAlignment="1">
      <alignment vertical="center" wrapText="1"/>
    </xf>
    <xf numFmtId="0" fontId="0" fillId="6" borderId="13" xfId="0" applyFill="1" applyBorder="1" applyAlignment="1">
      <alignment vertical="center" wrapText="1"/>
    </xf>
    <xf numFmtId="0" fontId="0" fillId="6" borderId="5" xfId="0" applyFill="1" applyBorder="1" applyAlignment="1">
      <alignment vertical="center" wrapText="1"/>
    </xf>
    <xf numFmtId="0" fontId="41" fillId="0" borderId="0" xfId="0" applyFont="1" applyAlignment="1">
      <alignment horizontal="center" vertical="center" wrapText="1"/>
    </xf>
    <xf numFmtId="0" fontId="0" fillId="0" borderId="0" xfId="0" applyAlignment="1">
      <alignment vertical="center" wrapText="1"/>
    </xf>
    <xf numFmtId="0" fontId="4" fillId="5" borderId="13" xfId="0" applyFont="1" applyFill="1" applyBorder="1" applyAlignment="1">
      <alignment vertical="center" wrapText="1"/>
    </xf>
    <xf numFmtId="0" fontId="37" fillId="5" borderId="14" xfId="0" applyFont="1" applyFill="1" applyBorder="1" applyAlignment="1">
      <alignment vertical="center" wrapText="1"/>
    </xf>
    <xf numFmtId="0" fontId="37" fillId="5" borderId="5" xfId="0" applyFont="1" applyFill="1" applyBorder="1" applyAlignment="1">
      <alignment vertical="center" wrapText="1"/>
    </xf>
    <xf numFmtId="0" fontId="35" fillId="5" borderId="14" xfId="0" applyFont="1" applyFill="1" applyBorder="1" applyAlignment="1">
      <alignment vertical="center" wrapText="1"/>
    </xf>
    <xf numFmtId="0" fontId="27" fillId="5" borderId="13" xfId="0" applyFont="1" applyFill="1" applyBorder="1" applyAlignment="1">
      <alignment vertical="center" wrapText="1"/>
    </xf>
    <xf numFmtId="0" fontId="27" fillId="5" borderId="14" xfId="0" applyFont="1" applyFill="1" applyBorder="1" applyAlignment="1">
      <alignment vertical="center" wrapText="1"/>
    </xf>
    <xf numFmtId="0" fontId="27" fillId="5" borderId="5" xfId="0" applyFont="1" applyFill="1" applyBorder="1" applyAlignment="1">
      <alignment vertical="center" wrapText="1"/>
    </xf>
    <xf numFmtId="0" fontId="27" fillId="5" borderId="13" xfId="0" applyFont="1" applyFill="1" applyBorder="1" applyAlignment="1">
      <alignment horizontal="center" vertical="center" wrapText="1"/>
    </xf>
    <xf numFmtId="0" fontId="27" fillId="5" borderId="14" xfId="0" applyFont="1" applyFill="1" applyBorder="1" applyAlignment="1">
      <alignment horizontal="center" vertical="center" wrapText="1"/>
    </xf>
    <xf numFmtId="0" fontId="35" fillId="5" borderId="13" xfId="0" applyFont="1" applyFill="1" applyBorder="1" applyAlignment="1">
      <alignment horizontal="left" vertical="center" wrapText="1"/>
    </xf>
    <xf numFmtId="0" fontId="35" fillId="5" borderId="14" xfId="0" applyFont="1" applyFill="1" applyBorder="1" applyAlignment="1">
      <alignment horizontal="left" vertical="center" wrapText="1"/>
    </xf>
    <xf numFmtId="0" fontId="35" fillId="5" borderId="5" xfId="0" applyFont="1" applyFill="1" applyBorder="1" applyAlignment="1">
      <alignment horizontal="left" vertical="center" wrapText="1"/>
    </xf>
    <xf numFmtId="0" fontId="35" fillId="5" borderId="1" xfId="0" applyFont="1" applyFill="1" applyBorder="1" applyAlignment="1">
      <alignment vertical="center" wrapText="1"/>
    </xf>
    <xf numFmtId="0" fontId="35" fillId="5" borderId="2" xfId="0" applyFont="1" applyFill="1" applyBorder="1" applyAlignment="1">
      <alignment vertical="center" wrapText="1"/>
    </xf>
    <xf numFmtId="0" fontId="35" fillId="5" borderId="4" xfId="0" applyFont="1" applyFill="1" applyBorder="1" applyAlignment="1">
      <alignment vertical="center" wrapText="1"/>
    </xf>
    <xf numFmtId="0" fontId="35" fillId="5" borderId="1" xfId="0" applyFont="1" applyFill="1" applyBorder="1" applyAlignment="1">
      <alignment horizontal="left" vertical="center" wrapText="1"/>
    </xf>
    <xf numFmtId="0" fontId="35" fillId="5" borderId="2" xfId="0" applyFont="1" applyFill="1" applyBorder="1" applyAlignment="1">
      <alignment horizontal="left" vertical="center" wrapText="1"/>
    </xf>
    <xf numFmtId="0" fontId="35" fillId="5" borderId="4" xfId="0" applyFont="1" applyFill="1" applyBorder="1" applyAlignment="1">
      <alignment horizontal="left" vertical="center" wrapText="1"/>
    </xf>
    <xf numFmtId="0" fontId="23" fillId="0" borderId="0" xfId="0" applyFont="1" applyAlignment="1">
      <alignment horizontal="center" vertical="center" wrapText="1"/>
    </xf>
    <xf numFmtId="0" fontId="32" fillId="0" borderId="0" xfId="0" applyFont="1" applyFill="1" applyAlignment="1">
      <alignment horizontal="center" vertical="center"/>
    </xf>
    <xf numFmtId="0" fontId="33" fillId="0" borderId="0" xfId="0" applyFont="1" applyFill="1" applyAlignment="1">
      <alignment horizontal="center" vertical="center"/>
    </xf>
    <xf numFmtId="0" fontId="30" fillId="0" borderId="0" xfId="0" applyNumberFormat="1" applyFont="1" applyFill="1" applyAlignment="1">
      <alignment horizontal="center" vertical="center" wrapText="1"/>
    </xf>
    <xf numFmtId="0" fontId="14" fillId="0" borderId="3"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3" xfId="0" applyFont="1" applyBorder="1" applyAlignment="1">
      <alignment horizontal="center" vertical="center"/>
    </xf>
    <xf numFmtId="0" fontId="15" fillId="0" borderId="3" xfId="0" applyFont="1" applyBorder="1" applyAlignment="1">
      <alignment horizontal="center" vertical="center"/>
    </xf>
    <xf numFmtId="0" fontId="0" fillId="0" borderId="3" xfId="0" applyBorder="1" applyAlignment="1">
      <alignment horizontal="center" vertical="center"/>
    </xf>
    <xf numFmtId="0" fontId="14" fillId="0" borderId="0" xfId="0" applyFont="1" applyAlignment="1">
      <alignment horizontal="center" vertical="center" wrapText="1"/>
    </xf>
    <xf numFmtId="0" fontId="10" fillId="0" borderId="11" xfId="0" applyFont="1" applyBorder="1" applyAlignment="1">
      <alignment horizontal="center" vertical="center"/>
    </xf>
    <xf numFmtId="0" fontId="7" fillId="0" borderId="0" xfId="0" applyNumberFormat="1" applyFont="1" applyFill="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vertical="center" wrapText="1"/>
    </xf>
    <xf numFmtId="0" fontId="6" fillId="3" borderId="0" xfId="0" applyFont="1" applyFill="1" applyAlignment="1">
      <alignment vertical="center" wrapText="1"/>
    </xf>
    <xf numFmtId="0" fontId="5" fillId="3" borderId="3" xfId="0" applyNumberFormat="1" applyFont="1" applyFill="1" applyBorder="1" applyAlignment="1">
      <alignment horizontal="left" vertical="center" wrapText="1"/>
    </xf>
  </cellXfs>
  <cellStyles count="3">
    <cellStyle name="常规" xfId="0" builtinId="0"/>
    <cellStyle name="常规 2" xfId="2"/>
    <cellStyle name="超链接" xfId="1" builtinId="8"/>
  </cellStyles>
  <dxfs count="1">
    <dxf>
      <font>
        <color rgb="FF9C0006"/>
      </font>
      <fill>
        <patternFill patternType="solid">
          <bgColor rgb="FFFFC7CE"/>
        </patternFill>
      </fill>
    </dxf>
  </dxfs>
  <tableStyles count="0" defaultTableStyle="TableStyleMedium9"/>
  <colors>
    <mruColors>
      <color rgb="FF70AD47"/>
      <color rgb="FF92D050"/>
      <color rgb="FF0000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3" Type="http://schemas.openxmlformats.org/officeDocument/2006/relationships/hyperlink" Target="http://epub.cnki.net/KNS/Navi/ScdbBridge.aspx?DBCode=CJFD&amp;BaseID=GXLJ&amp;UnitCode=&amp;NaviLink=%e4%b8%ad%e5%9b%bd%e8%83%b6%e7%b2%98%e5%89%82" TargetMode="External"/><Relationship Id="rId2" Type="http://schemas.openxmlformats.org/officeDocument/2006/relationships/hyperlink" Target="http://epub.cnki.net/KNS/Navi/ScdbBridge.aspx?DBCode=CJFD&amp;BaseID=GXLJ&amp;UnitCode=&amp;NaviLink=%e4%b8%ad%e5%9b%bd%e8%83%b6%e7%b2%98%e5%89%82" TargetMode="External"/><Relationship Id="rId1" Type="http://schemas.openxmlformats.org/officeDocument/2006/relationships/hyperlink" Target="http://epub.cnki.net/KNS/detail/detail.aspx?QueryID=26&amp;CurRec=4&amp;recid=&amp;FileName=GXLJ201602011&amp;DbName=CJFDLAST2016&amp;DbCode=CJFQ&amp;pr=&amp;urlid=31.1601.tq.20160309.1719.018&amp;yx=Y" TargetMode="External"/><Relationship Id="rId4" Type="http://schemas.openxmlformats.org/officeDocument/2006/relationships/hyperlink" Target="http://epub.cnki.net/KNS/detail/detail.aspx?QueryID=55&amp;CurRec=2&amp;recid=&amp;FileName=GXLJ201604006&amp;DbName=CJFDLAST2016&amp;DbCode=CJFQ&amp;pr=&amp;urlid=31.1601.tq.20160516.1402.010&amp;yx=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pane ySplit="2" topLeftCell="A35" activePane="bottomLeft" state="frozen"/>
      <selection pane="bottomLeft" activeCell="F35" sqref="F35"/>
    </sheetView>
  </sheetViews>
  <sheetFormatPr defaultColWidth="9" defaultRowHeight="13.5"/>
  <cols>
    <col min="1" max="1" width="11.5" style="24" customWidth="1"/>
    <col min="2" max="2" width="16" style="24" customWidth="1"/>
    <col min="3" max="3" width="23.25" style="24" customWidth="1"/>
    <col min="4" max="4" width="13.25" style="24" customWidth="1"/>
    <col min="5" max="5" width="8.25" style="24" customWidth="1"/>
    <col min="6" max="6" width="27.625" style="24" customWidth="1"/>
    <col min="7" max="7" width="12.125" style="177" customWidth="1"/>
    <col min="8" max="8" width="14.875" style="24" customWidth="1"/>
    <col min="9" max="9" width="6.5" style="24" customWidth="1"/>
    <col min="10" max="16384" width="9" style="24"/>
  </cols>
  <sheetData>
    <row r="1" spans="1:9" ht="33.950000000000003" customHeight="1">
      <c r="A1" s="250" t="s">
        <v>0</v>
      </c>
      <c r="B1" s="250"/>
      <c r="C1" s="250"/>
      <c r="D1" s="250"/>
      <c r="E1" s="250"/>
      <c r="F1" s="250"/>
      <c r="G1" s="250"/>
      <c r="H1" s="250"/>
      <c r="I1" s="250"/>
    </row>
    <row r="2" spans="1:9" ht="27">
      <c r="A2" s="178" t="s">
        <v>1</v>
      </c>
      <c r="B2" s="178" t="s">
        <v>2</v>
      </c>
      <c r="C2" s="179" t="s">
        <v>3</v>
      </c>
      <c r="D2" s="179" t="s">
        <v>4</v>
      </c>
      <c r="E2" s="179" t="s">
        <v>5</v>
      </c>
      <c r="F2" s="179" t="s">
        <v>6</v>
      </c>
      <c r="G2" s="180" t="s">
        <v>7</v>
      </c>
      <c r="H2" s="181" t="s">
        <v>8</v>
      </c>
      <c r="I2" s="179" t="s">
        <v>9</v>
      </c>
    </row>
    <row r="3" spans="1:9">
      <c r="A3" s="232" t="s">
        <v>10</v>
      </c>
      <c r="B3" s="226" t="s">
        <v>11</v>
      </c>
      <c r="C3" s="226" t="s">
        <v>12</v>
      </c>
      <c r="D3" s="183" t="s">
        <v>13</v>
      </c>
      <c r="E3" s="178">
        <v>7</v>
      </c>
      <c r="F3" s="184" t="s">
        <v>14</v>
      </c>
      <c r="G3" s="169">
        <v>615617.77157505194</v>
      </c>
      <c r="H3" s="185" t="s">
        <v>15</v>
      </c>
      <c r="I3" s="178"/>
    </row>
    <row r="4" spans="1:9">
      <c r="A4" s="233"/>
      <c r="B4" s="235"/>
      <c r="C4" s="227"/>
      <c r="D4" s="183" t="s">
        <v>16</v>
      </c>
      <c r="E4" s="178">
        <v>4</v>
      </c>
      <c r="F4" s="184" t="s">
        <v>14</v>
      </c>
      <c r="G4" s="186">
        <v>66630.856611447307</v>
      </c>
      <c r="H4" s="187" t="s">
        <v>17</v>
      </c>
      <c r="I4" s="178"/>
    </row>
    <row r="5" spans="1:9">
      <c r="A5" s="233"/>
      <c r="B5" s="235"/>
      <c r="C5" s="226" t="s">
        <v>18</v>
      </c>
      <c r="D5" s="183" t="s">
        <v>13</v>
      </c>
      <c r="E5" s="178"/>
      <c r="F5" s="184" t="s">
        <v>19</v>
      </c>
      <c r="G5" s="186"/>
      <c r="H5" s="185" t="s">
        <v>15</v>
      </c>
      <c r="I5" s="178"/>
    </row>
    <row r="6" spans="1:9">
      <c r="A6" s="233"/>
      <c r="B6" s="235"/>
      <c r="C6" s="227"/>
      <c r="D6" s="183" t="s">
        <v>16</v>
      </c>
      <c r="E6" s="178">
        <v>8</v>
      </c>
      <c r="F6" s="184" t="s">
        <v>19</v>
      </c>
      <c r="G6" s="186">
        <v>198082.80631277899</v>
      </c>
      <c r="H6" s="188" t="s">
        <v>17</v>
      </c>
      <c r="I6" s="178"/>
    </row>
    <row r="7" spans="1:9">
      <c r="A7" s="233"/>
      <c r="B7" s="235"/>
      <c r="C7" s="226" t="s">
        <v>20</v>
      </c>
      <c r="D7" s="183" t="s">
        <v>13</v>
      </c>
      <c r="E7" s="178"/>
      <c r="F7" s="184" t="s">
        <v>21</v>
      </c>
      <c r="G7" s="189"/>
      <c r="H7" s="185" t="s">
        <v>15</v>
      </c>
      <c r="I7" s="178"/>
    </row>
    <row r="8" spans="1:9">
      <c r="A8" s="233"/>
      <c r="B8" s="227"/>
      <c r="C8" s="227"/>
      <c r="D8" s="183" t="s">
        <v>16</v>
      </c>
      <c r="E8" s="178"/>
      <c r="F8" s="184" t="s">
        <v>21</v>
      </c>
      <c r="G8" s="189"/>
      <c r="H8" s="188" t="s">
        <v>17</v>
      </c>
      <c r="I8" s="178"/>
    </row>
    <row r="9" spans="1:9">
      <c r="A9" s="233"/>
      <c r="B9" s="241" t="s">
        <v>22</v>
      </c>
      <c r="C9" s="241" t="s">
        <v>12</v>
      </c>
      <c r="D9" s="183" t="s">
        <v>13</v>
      </c>
      <c r="E9" s="178">
        <v>13</v>
      </c>
      <c r="F9" s="178" t="s">
        <v>23</v>
      </c>
      <c r="G9" s="189">
        <v>334800</v>
      </c>
      <c r="H9" s="191" t="s">
        <v>15</v>
      </c>
      <c r="I9" s="178"/>
    </row>
    <row r="10" spans="1:9">
      <c r="A10" s="233"/>
      <c r="B10" s="242"/>
      <c r="C10" s="243"/>
      <c r="D10" s="183" t="s">
        <v>16</v>
      </c>
      <c r="E10" s="178">
        <v>11</v>
      </c>
      <c r="F10" s="178" t="s">
        <v>23</v>
      </c>
      <c r="G10" s="189">
        <v>253365.93983116699</v>
      </c>
      <c r="H10" s="187" t="s">
        <v>17</v>
      </c>
      <c r="I10" s="178"/>
    </row>
    <row r="11" spans="1:9">
      <c r="A11" s="233"/>
      <c r="B11" s="242"/>
      <c r="C11" s="226" t="s">
        <v>18</v>
      </c>
      <c r="D11" s="183" t="s">
        <v>13</v>
      </c>
      <c r="E11" s="178">
        <v>1</v>
      </c>
      <c r="F11" s="192" t="s">
        <v>24</v>
      </c>
      <c r="G11" s="189">
        <v>12796.965132559</v>
      </c>
      <c r="H11" s="191" t="s">
        <v>15</v>
      </c>
      <c r="I11" s="178"/>
    </row>
    <row r="12" spans="1:9">
      <c r="A12" s="233"/>
      <c r="B12" s="242"/>
      <c r="C12" s="227"/>
      <c r="D12" s="183" t="s">
        <v>16</v>
      </c>
      <c r="E12" s="178">
        <v>1</v>
      </c>
      <c r="F12" s="192" t="s">
        <v>24</v>
      </c>
      <c r="G12" s="189">
        <v>4732</v>
      </c>
      <c r="H12" s="187" t="s">
        <v>17</v>
      </c>
      <c r="I12" s="178"/>
    </row>
    <row r="13" spans="1:9">
      <c r="A13" s="233"/>
      <c r="B13" s="242"/>
      <c r="C13" s="226" t="s">
        <v>20</v>
      </c>
      <c r="D13" s="183" t="s">
        <v>13</v>
      </c>
      <c r="E13" s="178"/>
      <c r="F13" s="192" t="s">
        <v>25</v>
      </c>
      <c r="G13" s="189"/>
      <c r="H13" s="191" t="s">
        <v>15</v>
      </c>
      <c r="I13" s="178"/>
    </row>
    <row r="14" spans="1:9">
      <c r="A14" s="233"/>
      <c r="B14" s="243"/>
      <c r="C14" s="227"/>
      <c r="D14" s="183" t="s">
        <v>16</v>
      </c>
      <c r="E14" s="178"/>
      <c r="F14" s="192" t="s">
        <v>25</v>
      </c>
      <c r="G14" s="189"/>
      <c r="H14" s="188" t="s">
        <v>17</v>
      </c>
      <c r="I14" s="178"/>
    </row>
    <row r="15" spans="1:9">
      <c r="A15" s="233"/>
      <c r="B15" s="241" t="s">
        <v>26</v>
      </c>
      <c r="C15" s="190" t="s">
        <v>12</v>
      </c>
      <c r="D15" s="182" t="s">
        <v>27</v>
      </c>
      <c r="E15" s="193">
        <v>28</v>
      </c>
      <c r="F15" s="194" t="s">
        <v>28</v>
      </c>
      <c r="G15" s="195">
        <v>337190.65286735399</v>
      </c>
      <c r="H15" s="187" t="s">
        <v>29</v>
      </c>
      <c r="I15" s="196"/>
    </row>
    <row r="16" spans="1:9">
      <c r="A16" s="233"/>
      <c r="B16" s="242"/>
      <c r="C16" s="226" t="s">
        <v>18</v>
      </c>
      <c r="D16" s="226" t="s">
        <v>27</v>
      </c>
      <c r="E16" s="214"/>
      <c r="F16" s="222" t="s">
        <v>30</v>
      </c>
      <c r="G16" s="218"/>
      <c r="H16" s="216" t="s">
        <v>29</v>
      </c>
      <c r="I16" s="214"/>
    </row>
    <row r="17" spans="1:9">
      <c r="A17" s="233"/>
      <c r="B17" s="242"/>
      <c r="C17" s="227"/>
      <c r="D17" s="227"/>
      <c r="E17" s="215"/>
      <c r="F17" s="223"/>
      <c r="G17" s="219"/>
      <c r="H17" s="217"/>
      <c r="I17" s="215"/>
    </row>
    <row r="18" spans="1:9">
      <c r="A18" s="233"/>
      <c r="B18" s="242"/>
      <c r="C18" s="226" t="s">
        <v>20</v>
      </c>
      <c r="D18" s="226" t="s">
        <v>27</v>
      </c>
      <c r="E18" s="214"/>
      <c r="F18" s="222" t="s">
        <v>31</v>
      </c>
      <c r="G18" s="218"/>
      <c r="H18" s="216" t="s">
        <v>29</v>
      </c>
      <c r="I18" s="214"/>
    </row>
    <row r="19" spans="1:9">
      <c r="A19" s="233"/>
      <c r="B19" s="243"/>
      <c r="C19" s="227"/>
      <c r="D19" s="227"/>
      <c r="E19" s="215"/>
      <c r="F19" s="223"/>
      <c r="G19" s="219"/>
      <c r="H19" s="217"/>
      <c r="I19" s="215"/>
    </row>
    <row r="20" spans="1:9">
      <c r="A20" s="233"/>
      <c r="B20" s="241" t="s">
        <v>32</v>
      </c>
      <c r="C20" s="241" t="s">
        <v>12</v>
      </c>
      <c r="D20" s="226" t="s">
        <v>27</v>
      </c>
      <c r="E20" s="228">
        <v>2</v>
      </c>
      <c r="F20" s="224" t="s">
        <v>33</v>
      </c>
      <c r="G20" s="220">
        <v>104162.26233953</v>
      </c>
      <c r="H20" s="216" t="s">
        <v>34</v>
      </c>
      <c r="I20" s="214"/>
    </row>
    <row r="21" spans="1:9">
      <c r="A21" s="233"/>
      <c r="B21" s="242"/>
      <c r="C21" s="243"/>
      <c r="D21" s="227"/>
      <c r="E21" s="229"/>
      <c r="F21" s="225"/>
      <c r="G21" s="221"/>
      <c r="H21" s="217"/>
      <c r="I21" s="215"/>
    </row>
    <row r="22" spans="1:9">
      <c r="A22" s="233"/>
      <c r="B22" s="242"/>
      <c r="C22" s="226" t="s">
        <v>18</v>
      </c>
      <c r="D22" s="226" t="s">
        <v>27</v>
      </c>
      <c r="E22" s="214"/>
      <c r="F22" s="222" t="s">
        <v>35</v>
      </c>
      <c r="G22" s="218"/>
      <c r="H22" s="216" t="s">
        <v>34</v>
      </c>
      <c r="I22" s="214"/>
    </row>
    <row r="23" spans="1:9">
      <c r="A23" s="233"/>
      <c r="B23" s="242"/>
      <c r="C23" s="227"/>
      <c r="D23" s="227"/>
      <c r="E23" s="215"/>
      <c r="F23" s="223"/>
      <c r="G23" s="219"/>
      <c r="H23" s="217"/>
      <c r="I23" s="215"/>
    </row>
    <row r="24" spans="1:9">
      <c r="A24" s="233"/>
      <c r="B24" s="242"/>
      <c r="C24" s="226" t="s">
        <v>20</v>
      </c>
      <c r="D24" s="226" t="s">
        <v>27</v>
      </c>
      <c r="E24" s="214"/>
      <c r="F24" s="222" t="s">
        <v>36</v>
      </c>
      <c r="G24" s="218"/>
      <c r="H24" s="216" t="s">
        <v>34</v>
      </c>
      <c r="I24" s="214"/>
    </row>
    <row r="25" spans="1:9">
      <c r="A25" s="234"/>
      <c r="B25" s="243"/>
      <c r="C25" s="227"/>
      <c r="D25" s="227"/>
      <c r="E25" s="215"/>
      <c r="F25" s="223"/>
      <c r="G25" s="219"/>
      <c r="H25" s="217"/>
      <c r="I25" s="215"/>
    </row>
    <row r="26" spans="1:9">
      <c r="A26" s="210" t="s">
        <v>37</v>
      </c>
      <c r="B26" s="211"/>
      <c r="C26" s="244" t="s">
        <v>38</v>
      </c>
      <c r="D26" s="246"/>
      <c r="E26" s="178">
        <v>1</v>
      </c>
      <c r="F26" s="178" t="s">
        <v>39</v>
      </c>
      <c r="G26" s="189">
        <v>23000</v>
      </c>
      <c r="H26" s="185"/>
      <c r="I26" s="178"/>
    </row>
    <row r="27" spans="1:9">
      <c r="A27" s="212"/>
      <c r="B27" s="213"/>
      <c r="C27" s="244" t="s">
        <v>40</v>
      </c>
      <c r="D27" s="246"/>
      <c r="E27" s="178">
        <v>2</v>
      </c>
      <c r="F27" s="178" t="s">
        <v>41</v>
      </c>
      <c r="G27" s="189">
        <v>14750</v>
      </c>
      <c r="H27" s="185"/>
      <c r="I27" s="178"/>
    </row>
    <row r="28" spans="1:9">
      <c r="A28" s="226" t="s">
        <v>42</v>
      </c>
      <c r="B28" s="226" t="s">
        <v>43</v>
      </c>
      <c r="C28" s="244" t="s">
        <v>44</v>
      </c>
      <c r="D28" s="246"/>
      <c r="E28" s="197">
        <v>3</v>
      </c>
      <c r="F28" s="197" t="s">
        <v>45</v>
      </c>
      <c r="G28" s="198">
        <v>8000</v>
      </c>
      <c r="H28" s="185" t="s">
        <v>46</v>
      </c>
      <c r="I28" s="178"/>
    </row>
    <row r="29" spans="1:9">
      <c r="A29" s="235"/>
      <c r="B29" s="227"/>
      <c r="C29" s="244" t="s">
        <v>47</v>
      </c>
      <c r="D29" s="246"/>
      <c r="E29" s="178"/>
      <c r="F29" s="178" t="s">
        <v>48</v>
      </c>
      <c r="G29" s="189"/>
      <c r="H29" s="185" t="s">
        <v>46</v>
      </c>
      <c r="I29" s="178"/>
    </row>
    <row r="30" spans="1:9">
      <c r="A30" s="235"/>
      <c r="B30" s="244" t="s">
        <v>49</v>
      </c>
      <c r="C30" s="245"/>
      <c r="D30" s="246"/>
      <c r="E30" s="178"/>
      <c r="F30" s="178" t="s">
        <v>50</v>
      </c>
      <c r="G30" s="189"/>
      <c r="H30" s="191" t="s">
        <v>46</v>
      </c>
      <c r="I30" s="178"/>
    </row>
    <row r="31" spans="1:9">
      <c r="A31" s="235"/>
      <c r="B31" s="226" t="s">
        <v>51</v>
      </c>
      <c r="C31" s="244" t="s">
        <v>52</v>
      </c>
      <c r="D31" s="246"/>
      <c r="E31" s="197">
        <v>9</v>
      </c>
      <c r="F31" s="197" t="s">
        <v>50</v>
      </c>
      <c r="G31" s="198">
        <v>22500</v>
      </c>
      <c r="H31" s="191" t="s">
        <v>46</v>
      </c>
      <c r="I31" s="178"/>
    </row>
    <row r="32" spans="1:9">
      <c r="A32" s="235"/>
      <c r="B32" s="227"/>
      <c r="C32" s="244" t="s">
        <v>53</v>
      </c>
      <c r="D32" s="246"/>
      <c r="E32" s="178"/>
      <c r="F32" s="178" t="s">
        <v>45</v>
      </c>
      <c r="G32" s="189"/>
      <c r="H32" s="191" t="s">
        <v>46</v>
      </c>
      <c r="I32" s="178"/>
    </row>
    <row r="33" spans="1:9">
      <c r="A33" s="235"/>
      <c r="B33" s="244" t="s">
        <v>54</v>
      </c>
      <c r="C33" s="245"/>
      <c r="D33" s="246"/>
      <c r="E33" s="197">
        <v>25</v>
      </c>
      <c r="F33" s="197" t="s">
        <v>55</v>
      </c>
      <c r="G33" s="198">
        <v>13600</v>
      </c>
      <c r="H33" s="191" t="s">
        <v>46</v>
      </c>
      <c r="I33" s="178"/>
    </row>
    <row r="34" spans="1:9">
      <c r="A34" s="235"/>
      <c r="B34" s="244" t="s">
        <v>56</v>
      </c>
      <c r="C34" s="245"/>
      <c r="D34" s="246"/>
      <c r="E34" s="199"/>
      <c r="F34" s="200" t="s">
        <v>55</v>
      </c>
      <c r="G34" s="201"/>
      <c r="H34" s="202" t="s">
        <v>57</v>
      </c>
      <c r="I34" s="178"/>
    </row>
    <row r="35" spans="1:9">
      <c r="A35" s="227"/>
      <c r="B35" s="244" t="s">
        <v>58</v>
      </c>
      <c r="C35" s="245"/>
      <c r="D35" s="246"/>
      <c r="E35" s="178"/>
      <c r="F35" s="192" t="s">
        <v>59</v>
      </c>
      <c r="G35" s="189"/>
      <c r="H35" s="185"/>
      <c r="I35" s="178"/>
    </row>
    <row r="36" spans="1:9">
      <c r="A36" s="226" t="s">
        <v>60</v>
      </c>
      <c r="B36" s="244" t="s">
        <v>61</v>
      </c>
      <c r="C36" s="245"/>
      <c r="D36" s="246"/>
      <c r="E36" s="178"/>
      <c r="F36" s="178" t="s">
        <v>62</v>
      </c>
      <c r="G36" s="189"/>
      <c r="H36" s="185"/>
      <c r="I36" s="178"/>
    </row>
    <row r="37" spans="1:9">
      <c r="A37" s="235"/>
      <c r="B37" s="244" t="s">
        <v>63</v>
      </c>
      <c r="C37" s="245"/>
      <c r="D37" s="246"/>
      <c r="E37" s="178"/>
      <c r="F37" s="178" t="s">
        <v>64</v>
      </c>
      <c r="G37" s="189"/>
      <c r="H37" s="191"/>
      <c r="I37" s="178"/>
    </row>
    <row r="38" spans="1:9">
      <c r="A38" s="235"/>
      <c r="B38" s="244" t="s">
        <v>65</v>
      </c>
      <c r="C38" s="245"/>
      <c r="D38" s="246"/>
      <c r="E38" s="178"/>
      <c r="F38" s="178" t="s">
        <v>66</v>
      </c>
      <c r="G38" s="189"/>
      <c r="H38" s="191"/>
      <c r="I38" s="178"/>
    </row>
    <row r="39" spans="1:9">
      <c r="A39" s="227"/>
      <c r="B39" s="244" t="s">
        <v>67</v>
      </c>
      <c r="C39" s="245"/>
      <c r="D39" s="246"/>
      <c r="E39" s="178"/>
      <c r="F39" s="178" t="s">
        <v>68</v>
      </c>
      <c r="G39" s="189"/>
      <c r="H39" s="191"/>
      <c r="I39" s="178"/>
    </row>
    <row r="40" spans="1:9">
      <c r="A40" s="226" t="s">
        <v>69</v>
      </c>
      <c r="B40" s="244" t="s">
        <v>70</v>
      </c>
      <c r="C40" s="245"/>
      <c r="D40" s="246"/>
      <c r="E40" s="178"/>
      <c r="F40" s="178" t="s">
        <v>71</v>
      </c>
      <c r="G40" s="189"/>
      <c r="H40" s="185" t="s">
        <v>72</v>
      </c>
      <c r="I40" s="178"/>
    </row>
    <row r="41" spans="1:9">
      <c r="A41" s="235"/>
      <c r="B41" s="244" t="s">
        <v>73</v>
      </c>
      <c r="C41" s="245" t="s">
        <v>74</v>
      </c>
      <c r="D41" s="246"/>
      <c r="E41" s="178"/>
      <c r="F41" s="178" t="s">
        <v>75</v>
      </c>
      <c r="G41" s="189"/>
      <c r="H41" s="191" t="s">
        <v>72</v>
      </c>
      <c r="I41" s="178"/>
    </row>
    <row r="42" spans="1:9">
      <c r="A42" s="235"/>
      <c r="B42" s="244" t="s">
        <v>76</v>
      </c>
      <c r="C42" s="245" t="s">
        <v>77</v>
      </c>
      <c r="D42" s="246"/>
      <c r="E42" s="178">
        <v>29</v>
      </c>
      <c r="F42" s="178" t="s">
        <v>78</v>
      </c>
      <c r="G42" s="189">
        <v>435000</v>
      </c>
      <c r="H42" s="191" t="s">
        <v>72</v>
      </c>
      <c r="I42" s="178"/>
    </row>
    <row r="43" spans="1:9">
      <c r="A43" s="227"/>
      <c r="B43" s="244" t="s">
        <v>79</v>
      </c>
      <c r="C43" s="245" t="s">
        <v>80</v>
      </c>
      <c r="D43" s="246"/>
      <c r="E43" s="178"/>
      <c r="F43" s="178" t="s">
        <v>81</v>
      </c>
      <c r="G43" s="189"/>
      <c r="H43" s="191" t="s">
        <v>72</v>
      </c>
      <c r="I43" s="178"/>
    </row>
    <row r="44" spans="1:9" ht="27">
      <c r="A44" s="183" t="s">
        <v>82</v>
      </c>
      <c r="B44" s="244" t="s">
        <v>83</v>
      </c>
      <c r="C44" s="245"/>
      <c r="D44" s="246"/>
      <c r="E44" s="178">
        <v>1</v>
      </c>
      <c r="F44" s="178" t="s">
        <v>84</v>
      </c>
      <c r="G44" s="189">
        <v>20000</v>
      </c>
      <c r="H44" s="185"/>
      <c r="I44" s="178"/>
    </row>
    <row r="45" spans="1:9">
      <c r="A45" s="236" t="s">
        <v>85</v>
      </c>
      <c r="B45" s="244" t="s">
        <v>86</v>
      </c>
      <c r="C45" s="245"/>
      <c r="D45" s="246"/>
      <c r="E45" s="178"/>
      <c r="F45" s="178" t="s">
        <v>87</v>
      </c>
      <c r="G45" s="189"/>
      <c r="H45" s="185"/>
      <c r="I45" s="178"/>
    </row>
    <row r="46" spans="1:9">
      <c r="A46" s="237"/>
      <c r="B46" s="244" t="s">
        <v>88</v>
      </c>
      <c r="C46" s="245"/>
      <c r="D46" s="246"/>
      <c r="E46" s="178"/>
      <c r="F46" s="178" t="s">
        <v>89</v>
      </c>
      <c r="G46" s="203"/>
      <c r="H46" s="191"/>
      <c r="I46" s="178"/>
    </row>
    <row r="47" spans="1:9">
      <c r="A47" s="238"/>
      <c r="B47" s="244" t="s">
        <v>90</v>
      </c>
      <c r="C47" s="245"/>
      <c r="D47" s="246"/>
      <c r="E47" s="178">
        <v>3</v>
      </c>
      <c r="F47" s="178" t="s">
        <v>89</v>
      </c>
      <c r="G47" s="189">
        <v>60000</v>
      </c>
      <c r="H47" s="191"/>
      <c r="I47" s="178"/>
    </row>
    <row r="48" spans="1:9" ht="27">
      <c r="A48" s="204" t="s">
        <v>91</v>
      </c>
      <c r="B48" s="244" t="s">
        <v>92</v>
      </c>
      <c r="C48" s="245"/>
      <c r="D48" s="246"/>
      <c r="E48" s="178">
        <v>36</v>
      </c>
      <c r="F48" s="178" t="s">
        <v>93</v>
      </c>
      <c r="G48" s="189">
        <v>72000</v>
      </c>
      <c r="H48" s="187" t="s">
        <v>91</v>
      </c>
      <c r="I48" s="178"/>
    </row>
    <row r="49" spans="1:9">
      <c r="A49" s="236" t="s">
        <v>94</v>
      </c>
      <c r="B49" s="244" t="s">
        <v>95</v>
      </c>
      <c r="C49" s="245"/>
      <c r="D49" s="246"/>
      <c r="E49" s="178"/>
      <c r="F49" s="178" t="s">
        <v>89</v>
      </c>
      <c r="G49" s="189"/>
      <c r="H49" s="185" t="s">
        <v>96</v>
      </c>
      <c r="I49" s="178"/>
    </row>
    <row r="50" spans="1:9">
      <c r="A50" s="237"/>
      <c r="B50" s="244" t="s">
        <v>97</v>
      </c>
      <c r="C50" s="245"/>
      <c r="D50" s="246"/>
      <c r="E50" s="178"/>
      <c r="F50" s="178" t="s">
        <v>98</v>
      </c>
      <c r="G50" s="189"/>
      <c r="H50" s="191" t="s">
        <v>96</v>
      </c>
      <c r="I50" s="178"/>
    </row>
    <row r="51" spans="1:9">
      <c r="A51" s="237"/>
      <c r="B51" s="244" t="s">
        <v>99</v>
      </c>
      <c r="C51" s="245"/>
      <c r="D51" s="246"/>
      <c r="E51" s="178"/>
      <c r="F51" s="178" t="s">
        <v>98</v>
      </c>
      <c r="G51" s="189"/>
      <c r="H51" s="191" t="s">
        <v>96</v>
      </c>
      <c r="I51" s="178"/>
    </row>
    <row r="52" spans="1:9">
      <c r="A52" s="238"/>
      <c r="B52" s="244" t="s">
        <v>100</v>
      </c>
      <c r="C52" s="245"/>
      <c r="D52" s="246"/>
      <c r="E52" s="178">
        <v>3</v>
      </c>
      <c r="F52" s="192" t="s">
        <v>101</v>
      </c>
      <c r="G52" s="189">
        <v>15000</v>
      </c>
      <c r="H52" s="205" t="s">
        <v>96</v>
      </c>
      <c r="I52" s="178"/>
    </row>
    <row r="53" spans="1:9">
      <c r="A53" s="239" t="s">
        <v>102</v>
      </c>
      <c r="B53" s="247" t="s">
        <v>103</v>
      </c>
      <c r="C53" s="248"/>
      <c r="D53" s="249"/>
      <c r="E53" s="178">
        <v>1</v>
      </c>
      <c r="F53" s="178" t="s">
        <v>98</v>
      </c>
      <c r="G53" s="189">
        <v>10000</v>
      </c>
      <c r="H53" s="205" t="s">
        <v>104</v>
      </c>
      <c r="I53" s="178"/>
    </row>
    <row r="54" spans="1:9">
      <c r="A54" s="240"/>
      <c r="B54" s="244" t="s">
        <v>105</v>
      </c>
      <c r="C54" s="245"/>
      <c r="D54" s="246"/>
      <c r="E54" s="178">
        <v>2</v>
      </c>
      <c r="F54" s="178" t="s">
        <v>101</v>
      </c>
      <c r="G54" s="189">
        <v>10000</v>
      </c>
      <c r="H54" s="191" t="s">
        <v>104</v>
      </c>
      <c r="I54" s="178"/>
    </row>
    <row r="55" spans="1:9">
      <c r="A55" s="240"/>
      <c r="B55" s="244" t="s">
        <v>106</v>
      </c>
      <c r="C55" s="245"/>
      <c r="D55" s="246"/>
      <c r="E55" s="178">
        <v>2</v>
      </c>
      <c r="F55" s="178" t="s">
        <v>101</v>
      </c>
      <c r="G55" s="189">
        <v>10000</v>
      </c>
      <c r="H55" s="191" t="s">
        <v>104</v>
      </c>
      <c r="I55" s="178"/>
    </row>
    <row r="56" spans="1:9">
      <c r="A56" s="240"/>
      <c r="B56" s="244" t="s">
        <v>107</v>
      </c>
      <c r="C56" s="245"/>
      <c r="D56" s="246"/>
      <c r="E56" s="197">
        <v>8</v>
      </c>
      <c r="F56" s="197" t="s">
        <v>68</v>
      </c>
      <c r="G56" s="198">
        <v>24000</v>
      </c>
      <c r="H56" s="191" t="s">
        <v>104</v>
      </c>
      <c r="I56" s="178"/>
    </row>
    <row r="57" spans="1:9">
      <c r="A57" s="236" t="s">
        <v>108</v>
      </c>
      <c r="B57" s="244" t="s">
        <v>109</v>
      </c>
      <c r="C57" s="245"/>
      <c r="D57" s="246"/>
      <c r="E57" s="178"/>
      <c r="F57" s="178" t="s">
        <v>98</v>
      </c>
      <c r="G57" s="189"/>
      <c r="H57" s="185" t="s">
        <v>110</v>
      </c>
      <c r="I57" s="178"/>
    </row>
    <row r="58" spans="1:9">
      <c r="A58" s="237"/>
      <c r="B58" s="244" t="s">
        <v>111</v>
      </c>
      <c r="C58" s="245"/>
      <c r="D58" s="246"/>
      <c r="E58" s="178"/>
      <c r="F58" s="178" t="s">
        <v>62</v>
      </c>
      <c r="G58" s="203"/>
      <c r="H58" s="191" t="s">
        <v>110</v>
      </c>
      <c r="I58" s="178"/>
    </row>
    <row r="59" spans="1:9">
      <c r="A59" s="238"/>
      <c r="B59" s="244" t="s">
        <v>112</v>
      </c>
      <c r="C59" s="245"/>
      <c r="D59" s="246"/>
      <c r="E59" s="178">
        <v>3</v>
      </c>
      <c r="F59" s="178" t="s">
        <v>64</v>
      </c>
      <c r="G59" s="189">
        <v>18000</v>
      </c>
      <c r="H59" s="191" t="s">
        <v>110</v>
      </c>
      <c r="I59" s="178"/>
    </row>
    <row r="60" spans="1:9">
      <c r="A60" s="178"/>
      <c r="B60" s="178"/>
      <c r="C60" s="178"/>
      <c r="D60" s="178"/>
      <c r="E60" s="178"/>
      <c r="F60" s="206" t="s">
        <v>113</v>
      </c>
      <c r="G60" s="207"/>
      <c r="H60" s="27"/>
      <c r="I60" s="178"/>
    </row>
    <row r="61" spans="1:9" ht="20.25">
      <c r="H61" s="208"/>
    </row>
    <row r="62" spans="1:9" ht="27" customHeight="1">
      <c r="C62" s="209" t="s">
        <v>114</v>
      </c>
      <c r="D62" s="209"/>
      <c r="E62" s="209"/>
      <c r="F62" s="209" t="s">
        <v>115</v>
      </c>
      <c r="G62" s="230" t="s">
        <v>116</v>
      </c>
      <c r="H62" s="231"/>
    </row>
  </sheetData>
  <mergeCells count="92">
    <mergeCell ref="A1:I1"/>
    <mergeCell ref="C26:D26"/>
    <mergeCell ref="C27:D27"/>
    <mergeCell ref="C28:D28"/>
    <mergeCell ref="C29:D29"/>
    <mergeCell ref="C5:C6"/>
    <mergeCell ref="C7:C8"/>
    <mergeCell ref="C9:C10"/>
    <mergeCell ref="C11:C12"/>
    <mergeCell ref="C13:C14"/>
    <mergeCell ref="C16:C17"/>
    <mergeCell ref="C18:C19"/>
    <mergeCell ref="C20:C21"/>
    <mergeCell ref="C22:C23"/>
    <mergeCell ref="C24:C25"/>
    <mergeCell ref="D16:D17"/>
    <mergeCell ref="B30:D30"/>
    <mergeCell ref="C31:D31"/>
    <mergeCell ref="C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G62:H62"/>
    <mergeCell ref="A3:A25"/>
    <mergeCell ref="A28:A35"/>
    <mergeCell ref="A36:A39"/>
    <mergeCell ref="A40:A43"/>
    <mergeCell ref="A45:A47"/>
    <mergeCell ref="A49:A52"/>
    <mergeCell ref="A53:A56"/>
    <mergeCell ref="A57:A59"/>
    <mergeCell ref="B3:B8"/>
    <mergeCell ref="B9:B14"/>
    <mergeCell ref="B15:B19"/>
    <mergeCell ref="B20:B25"/>
    <mergeCell ref="B28:B29"/>
    <mergeCell ref="B31:B32"/>
    <mergeCell ref="C3:C4"/>
    <mergeCell ref="D18:D19"/>
    <mergeCell ref="D20:D21"/>
    <mergeCell ref="D22:D23"/>
    <mergeCell ref="D24:D25"/>
    <mergeCell ref="E16:E17"/>
    <mergeCell ref="E18:E19"/>
    <mergeCell ref="E20:E21"/>
    <mergeCell ref="E22:E23"/>
    <mergeCell ref="E24:E25"/>
    <mergeCell ref="F16:F17"/>
    <mergeCell ref="F18:F19"/>
    <mergeCell ref="F20:F21"/>
    <mergeCell ref="F22:F23"/>
    <mergeCell ref="F24:F25"/>
    <mergeCell ref="A26:B27"/>
    <mergeCell ref="I16:I17"/>
    <mergeCell ref="I18:I19"/>
    <mergeCell ref="I20:I21"/>
    <mergeCell ref="I22:I23"/>
    <mergeCell ref="I24:I25"/>
    <mergeCell ref="H16:H17"/>
    <mergeCell ref="H18:H19"/>
    <mergeCell ref="H20:H21"/>
    <mergeCell ref="H22:H23"/>
    <mergeCell ref="H24:H25"/>
    <mergeCell ref="G16:G17"/>
    <mergeCell ref="G18:G19"/>
    <mergeCell ref="G20:G21"/>
    <mergeCell ref="G22:G23"/>
    <mergeCell ref="G24:G25"/>
  </mergeCells>
  <phoneticPr fontId="53" type="noConversion"/>
  <hyperlinks>
    <hyperlink ref="H20:H21" location="'1-11研制生产'!A1" display="1-11研制生产"/>
    <hyperlink ref="H22:H23" location="'1-11研制生产'!A1" display="1-11研制生产"/>
    <hyperlink ref="H24:H25" location="'1-11研制生产'!A1" display="1-11研制生产"/>
    <hyperlink ref="H28" location="'1-2论文'!A1" display="1-2论文"/>
    <hyperlink ref="H29" location="'1-2论文'!A1" display="1-2论文"/>
    <hyperlink ref="H30" location="'1-2论文'!A1" display="1-2论文"/>
    <hyperlink ref="H31" location="'1-2论文'!A1" display="1-2论文"/>
    <hyperlink ref="H32" location="'1-2论文'!A1" display="1-2论文"/>
    <hyperlink ref="H33" location="'1-2论文'!A1" display="1-2论文"/>
    <hyperlink ref="H34" location="'1-21GF报告'!A1" display="1-21GF报告"/>
    <hyperlink ref="H40" location="'1-5专利'!A1" display="1-5专利"/>
    <hyperlink ref="H41" location="'1-5专利'!A1" display="1-5专利"/>
    <hyperlink ref="H42" location="'1-5专利'!A1" display="1-5专利"/>
    <hyperlink ref="H43" location="'1-5专利'!A1" display="1-5专利"/>
    <hyperlink ref="H49" location="'1-7编委'!A1" display="1-7编委"/>
    <hyperlink ref="H50" location="'1-7编委'!A1" display="1-7编委"/>
    <hyperlink ref="H51" location="'1-7编委'!A1" display="1-7编委"/>
    <hyperlink ref="H52" location="'1-7编委'!A1" display="1-7编委"/>
    <hyperlink ref="H53" location="'1-6学会任职'!A1" display="1-6学会任职"/>
    <hyperlink ref="H54" location="'1-6学会任职'!A1" display="1-6学会任职"/>
    <hyperlink ref="H55" location="'1-6学会任职'!A1" display="1-6学会任职"/>
    <hyperlink ref="H56" location="'1-6学会任职'!A1" display="1-6学会任职"/>
    <hyperlink ref="H57" location="'1-13校学会任职'!A1" display="1-13校学会任职"/>
    <hyperlink ref="H58" location="'1-13校学会任职'!A1" display="1-13校学会任职"/>
    <hyperlink ref="H59" location="'1-13校学会任职'!A1" display="1-13校学会任职"/>
    <hyperlink ref="H3" location="纵向项目1!A1" display="纵向项目1"/>
    <hyperlink ref="H5" location="纵向项目1!A1" display="纵向项目1"/>
    <hyperlink ref="H7" location="纵向项目1!A1" display="纵向项目1"/>
    <hyperlink ref="H9" location="纵向项目1!A1" display="纵向项目1"/>
    <hyperlink ref="H11" location="纵向项目1!A1" display="纵向项目1"/>
    <hyperlink ref="H13" location="纵向项目1!A1" display="纵向项目1"/>
    <hyperlink ref="H48" location="申报国家自然基金!A1" display="申报国家自然基金"/>
    <hyperlink ref="H4" location="纵向2国家基金!A1" display="纵向2国家基金"/>
    <hyperlink ref="H6" location="纵向2国家基金!A1" display="纵向2国家基金"/>
    <hyperlink ref="H8" location="纵向2国家基金!A1" display="纵向2国家基金"/>
    <hyperlink ref="H10" location="纵向2国家基金!A1" display="纵向2国家基金"/>
    <hyperlink ref="H12" location="纵向2国家基金!A1" display="纵向2国家基金"/>
    <hyperlink ref="H14" location="纵向2国家基金!A1" display="纵向2国家基金"/>
    <hyperlink ref="H15" location="计划外!A1" display="计划外"/>
  </hyperlinks>
  <pageMargins left="0.70902777777777803" right="0.13888888888888901" top="0.45902777777777798" bottom="0.97916666666666696" header="0.53888888888888897" footer="0.30902777777777801"/>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pane ySplit="1" topLeftCell="A14" activePane="bottomLeft" state="frozen"/>
      <selection pane="bottomLeft" activeCell="I18" sqref="I18"/>
    </sheetView>
  </sheetViews>
  <sheetFormatPr defaultColWidth="9" defaultRowHeight="13.5"/>
  <cols>
    <col min="1" max="1" width="5.875" style="18" customWidth="1"/>
    <col min="2" max="2" width="9" style="18"/>
    <col min="3" max="3" width="19.375" style="39" hidden="1" customWidth="1"/>
    <col min="4" max="4" width="23.5" style="18" customWidth="1"/>
    <col min="5" max="5" width="26.375" style="39" customWidth="1"/>
    <col min="6" max="6" width="11" style="39" customWidth="1"/>
    <col min="7" max="7" width="15.625" style="39" customWidth="1"/>
    <col min="8" max="8" width="16.5" style="39" customWidth="1"/>
    <col min="9" max="9" width="11.5" style="39" customWidth="1"/>
    <col min="10" max="10" width="10.5" style="18" customWidth="1"/>
    <col min="11" max="16384" width="9" style="18"/>
  </cols>
  <sheetData>
    <row r="1" spans="1:11" ht="29.1" customHeight="1">
      <c r="A1" s="260" t="s">
        <v>882</v>
      </c>
      <c r="B1" s="261"/>
      <c r="C1" s="261"/>
      <c r="D1" s="261"/>
      <c r="E1" s="261"/>
      <c r="F1" s="261"/>
      <c r="G1" s="261"/>
      <c r="H1" s="261"/>
      <c r="I1" s="261"/>
      <c r="J1" s="262"/>
    </row>
    <row r="2" spans="1:11" s="86" customFormat="1" ht="37.5">
      <c r="A2" s="80" t="s">
        <v>118</v>
      </c>
      <c r="B2" s="80" t="s">
        <v>883</v>
      </c>
      <c r="C2" s="80" t="s">
        <v>884</v>
      </c>
      <c r="D2" s="80" t="s">
        <v>885</v>
      </c>
      <c r="E2" s="80" t="s">
        <v>886</v>
      </c>
      <c r="F2" s="80" t="s">
        <v>887</v>
      </c>
      <c r="G2" s="80" t="s">
        <v>888</v>
      </c>
      <c r="H2" s="80" t="s">
        <v>889</v>
      </c>
      <c r="I2" s="80" t="s">
        <v>492</v>
      </c>
      <c r="J2" s="89" t="s">
        <v>9</v>
      </c>
    </row>
    <row r="3" spans="1:11" ht="32.1" customHeight="1">
      <c r="A3" s="27">
        <v>3</v>
      </c>
      <c r="B3" s="27" t="s">
        <v>899</v>
      </c>
      <c r="C3" s="27" t="s">
        <v>304</v>
      </c>
      <c r="D3" s="27" t="s">
        <v>900</v>
      </c>
      <c r="E3" s="27" t="s">
        <v>901</v>
      </c>
      <c r="F3" s="27" t="s">
        <v>127</v>
      </c>
      <c r="G3" s="27" t="s">
        <v>902</v>
      </c>
      <c r="H3" s="27"/>
      <c r="I3" s="27">
        <v>5000</v>
      </c>
      <c r="J3" s="29"/>
    </row>
    <row r="4" spans="1:11" ht="32.1" customHeight="1">
      <c r="A4" s="27">
        <v>8</v>
      </c>
      <c r="B4" s="27" t="s">
        <v>919</v>
      </c>
      <c r="C4" s="27" t="s">
        <v>304</v>
      </c>
      <c r="D4" s="27" t="s">
        <v>920</v>
      </c>
      <c r="E4" s="27" t="s">
        <v>912</v>
      </c>
      <c r="F4" s="27" t="s">
        <v>127</v>
      </c>
      <c r="G4" s="27" t="s">
        <v>921</v>
      </c>
      <c r="H4" s="27"/>
      <c r="I4" s="27">
        <v>3000</v>
      </c>
      <c r="J4" s="29"/>
    </row>
    <row r="5" spans="1:11" ht="32.1" customHeight="1">
      <c r="A5" s="27">
        <v>2</v>
      </c>
      <c r="B5" s="27" t="s">
        <v>705</v>
      </c>
      <c r="C5" s="27" t="s">
        <v>304</v>
      </c>
      <c r="D5" s="27" t="s">
        <v>895</v>
      </c>
      <c r="E5" s="27" t="s">
        <v>896</v>
      </c>
      <c r="F5" s="27" t="s">
        <v>127</v>
      </c>
      <c r="G5" s="27" t="s">
        <v>897</v>
      </c>
      <c r="H5" s="27" t="s">
        <v>898</v>
      </c>
      <c r="I5" s="27">
        <v>5000</v>
      </c>
      <c r="J5" s="29"/>
    </row>
    <row r="6" spans="1:11" ht="32.1" customHeight="1">
      <c r="A6" s="27">
        <v>5</v>
      </c>
      <c r="B6" s="27" t="s">
        <v>135</v>
      </c>
      <c r="C6" s="27" t="s">
        <v>304</v>
      </c>
      <c r="D6" s="27" t="s">
        <v>908</v>
      </c>
      <c r="E6" s="27" t="s">
        <v>909</v>
      </c>
      <c r="F6" s="27" t="s">
        <v>127</v>
      </c>
      <c r="G6" s="27" t="s">
        <v>910</v>
      </c>
      <c r="H6" s="27"/>
      <c r="I6" s="27">
        <v>3000</v>
      </c>
      <c r="J6" s="29"/>
    </row>
    <row r="7" spans="1:11" ht="32.1" customHeight="1">
      <c r="A7" s="27">
        <v>4</v>
      </c>
      <c r="B7" s="27" t="s">
        <v>903</v>
      </c>
      <c r="C7" s="27" t="s">
        <v>304</v>
      </c>
      <c r="D7" s="27" t="s">
        <v>904</v>
      </c>
      <c r="E7" s="27" t="s">
        <v>905</v>
      </c>
      <c r="F7" s="27" t="s">
        <v>134</v>
      </c>
      <c r="G7" s="27" t="s">
        <v>906</v>
      </c>
      <c r="H7" s="27" t="s">
        <v>907</v>
      </c>
      <c r="I7" s="27">
        <v>5000</v>
      </c>
      <c r="J7" s="29"/>
    </row>
    <row r="8" spans="1:11" ht="32.1" customHeight="1">
      <c r="A8" s="27">
        <v>1</v>
      </c>
      <c r="B8" s="27" t="s">
        <v>890</v>
      </c>
      <c r="C8" s="27" t="s">
        <v>304</v>
      </c>
      <c r="D8" s="27" t="s">
        <v>891</v>
      </c>
      <c r="E8" s="27" t="s">
        <v>892</v>
      </c>
      <c r="F8" s="27" t="s">
        <v>134</v>
      </c>
      <c r="G8" s="27" t="s">
        <v>893</v>
      </c>
      <c r="H8" s="27" t="s">
        <v>894</v>
      </c>
      <c r="I8" s="27">
        <v>10000</v>
      </c>
      <c r="J8" s="29"/>
    </row>
    <row r="9" spans="1:11" ht="32.1" customHeight="1">
      <c r="A9" s="27">
        <v>7</v>
      </c>
      <c r="B9" s="27" t="s">
        <v>915</v>
      </c>
      <c r="C9" s="27" t="s">
        <v>304</v>
      </c>
      <c r="D9" s="27" t="s">
        <v>916</v>
      </c>
      <c r="E9" s="27" t="s">
        <v>912</v>
      </c>
      <c r="F9" s="27" t="s">
        <v>127</v>
      </c>
      <c r="G9" s="27" t="s">
        <v>917</v>
      </c>
      <c r="H9" s="27" t="s">
        <v>918</v>
      </c>
      <c r="I9" s="27">
        <v>3000</v>
      </c>
      <c r="J9" s="29"/>
    </row>
    <row r="10" spans="1:11" ht="32.1" customHeight="1">
      <c r="A10" s="27">
        <v>12</v>
      </c>
      <c r="B10" s="27" t="s">
        <v>928</v>
      </c>
      <c r="C10" s="27" t="s">
        <v>304</v>
      </c>
      <c r="D10" s="27" t="s">
        <v>929</v>
      </c>
      <c r="E10" s="27" t="s">
        <v>924</v>
      </c>
      <c r="F10" s="27" t="s">
        <v>127</v>
      </c>
      <c r="G10" s="87" t="s">
        <v>930</v>
      </c>
      <c r="H10" s="87" t="s">
        <v>931</v>
      </c>
      <c r="I10" s="27">
        <v>3000</v>
      </c>
      <c r="J10" s="29"/>
    </row>
    <row r="11" spans="1:11" ht="32.1" customHeight="1">
      <c r="A11" s="27">
        <v>6</v>
      </c>
      <c r="B11" s="27" t="s">
        <v>249</v>
      </c>
      <c r="C11" s="27" t="s">
        <v>304</v>
      </c>
      <c r="D11" s="27" t="s">
        <v>911</v>
      </c>
      <c r="E11" s="27" t="s">
        <v>912</v>
      </c>
      <c r="F11" s="27" t="s">
        <v>127</v>
      </c>
      <c r="G11" s="27" t="s">
        <v>913</v>
      </c>
      <c r="H11" s="27" t="s">
        <v>914</v>
      </c>
      <c r="I11" s="27">
        <v>3000</v>
      </c>
      <c r="J11" s="29"/>
    </row>
    <row r="12" spans="1:11" ht="32.1" customHeight="1">
      <c r="A12" s="27">
        <v>11</v>
      </c>
      <c r="B12" s="27" t="s">
        <v>926</v>
      </c>
      <c r="C12" s="27" t="s">
        <v>304</v>
      </c>
      <c r="D12" s="27" t="s">
        <v>927</v>
      </c>
      <c r="E12" s="27" t="s">
        <v>912</v>
      </c>
      <c r="F12" s="27" t="s">
        <v>127</v>
      </c>
      <c r="G12" s="27" t="s">
        <v>902</v>
      </c>
      <c r="H12" s="27"/>
      <c r="I12" s="27">
        <v>3000</v>
      </c>
      <c r="J12" s="29"/>
    </row>
    <row r="13" spans="1:11" s="275" customFormat="1" ht="32.1" customHeight="1">
      <c r="A13" s="273">
        <v>13</v>
      </c>
      <c r="B13" s="273" t="s">
        <v>233</v>
      </c>
      <c r="C13" s="273" t="s">
        <v>304</v>
      </c>
      <c r="D13" s="273" t="s">
        <v>932</v>
      </c>
      <c r="E13" s="273" t="s">
        <v>912</v>
      </c>
      <c r="F13" s="273" t="s">
        <v>1218</v>
      </c>
      <c r="G13" s="273">
        <v>2015.4</v>
      </c>
      <c r="H13" s="273" t="s">
        <v>933</v>
      </c>
      <c r="I13" s="273">
        <v>3000</v>
      </c>
      <c r="J13" s="274"/>
    </row>
    <row r="14" spans="1:11" ht="32.1" customHeight="1">
      <c r="A14" s="38">
        <v>14</v>
      </c>
      <c r="B14" s="38" t="s">
        <v>144</v>
      </c>
      <c r="C14" s="38" t="s">
        <v>934</v>
      </c>
      <c r="D14" s="38" t="s">
        <v>935</v>
      </c>
      <c r="E14" s="38" t="s">
        <v>924</v>
      </c>
      <c r="F14" s="38" t="s">
        <v>127</v>
      </c>
      <c r="G14" s="88">
        <v>2015.9</v>
      </c>
      <c r="H14" s="88">
        <v>2020.9</v>
      </c>
      <c r="I14" s="38">
        <v>3000</v>
      </c>
      <c r="J14" s="90" t="s">
        <v>164</v>
      </c>
      <c r="K14" s="20"/>
    </row>
    <row r="15" spans="1:11" ht="66" customHeight="1">
      <c r="A15" s="27">
        <v>9</v>
      </c>
      <c r="B15" s="27" t="s">
        <v>922</v>
      </c>
      <c r="C15" s="27"/>
      <c r="D15" s="27" t="s">
        <v>923</v>
      </c>
      <c r="E15" s="27" t="s">
        <v>924</v>
      </c>
      <c r="F15" s="27" t="s">
        <v>127</v>
      </c>
      <c r="G15" s="27">
        <v>2014.12</v>
      </c>
      <c r="H15" s="27">
        <v>2018.12</v>
      </c>
      <c r="I15" s="27">
        <v>3000</v>
      </c>
      <c r="J15" s="29"/>
    </row>
    <row r="16" spans="1:11" s="20" customFormat="1" ht="32.1" customHeight="1">
      <c r="A16" s="27">
        <v>10</v>
      </c>
      <c r="B16" s="29" t="s">
        <v>556</v>
      </c>
      <c r="C16" s="27" t="s">
        <v>304</v>
      </c>
      <c r="D16" s="29" t="s">
        <v>925</v>
      </c>
      <c r="E16" s="27" t="s">
        <v>912</v>
      </c>
      <c r="F16" s="27" t="s">
        <v>127</v>
      </c>
      <c r="G16" s="27">
        <v>2015.4</v>
      </c>
      <c r="H16" s="27">
        <v>2020.4</v>
      </c>
      <c r="I16" s="27">
        <v>3000</v>
      </c>
      <c r="J16" s="29"/>
      <c r="K16" s="18"/>
    </row>
    <row r="17" spans="9:9">
      <c r="I17" s="39">
        <f>SUM(I3:I16)</f>
        <v>55000</v>
      </c>
    </row>
  </sheetData>
  <autoFilter ref="A2:K2">
    <sortState ref="A3:K17">
      <sortCondition ref="B2"/>
    </sortState>
  </autoFilter>
  <mergeCells count="1">
    <mergeCell ref="A1:J1"/>
  </mergeCells>
  <phoneticPr fontId="53" type="noConversion"/>
  <pageMargins left="0.33888888888888902" right="0.13888888888888901" top="0.75" bottom="0.75" header="0.30902777777777801" footer="0.30902777777777801"/>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pane ySplit="1" topLeftCell="A2" activePane="bottomLeft" state="frozen"/>
      <selection pane="bottomLeft" activeCell="B11" sqref="B11"/>
    </sheetView>
  </sheetViews>
  <sheetFormatPr defaultColWidth="9" defaultRowHeight="13.5"/>
  <cols>
    <col min="3" max="3" width="19.375" customWidth="1"/>
    <col min="4" max="4" width="21.625" customWidth="1"/>
    <col min="6" max="6" width="10" customWidth="1"/>
    <col min="7" max="7" width="17.5" customWidth="1"/>
    <col min="8" max="8" width="12.375" customWidth="1"/>
  </cols>
  <sheetData>
    <row r="1" spans="1:10" ht="30.95" customHeight="1">
      <c r="A1" s="263" t="s">
        <v>936</v>
      </c>
      <c r="B1" s="263"/>
      <c r="C1" s="263"/>
      <c r="D1" s="263"/>
      <c r="E1" s="263"/>
      <c r="F1" s="263"/>
      <c r="G1" s="263"/>
      <c r="H1" s="263"/>
      <c r="I1" s="263"/>
    </row>
    <row r="2" spans="1:10" ht="37.5">
      <c r="A2" s="80" t="s">
        <v>118</v>
      </c>
      <c r="B2" s="80" t="s">
        <v>883</v>
      </c>
      <c r="C2" s="80" t="s">
        <v>884</v>
      </c>
      <c r="D2" s="80" t="s">
        <v>937</v>
      </c>
      <c r="E2" s="80" t="s">
        <v>938</v>
      </c>
      <c r="F2" s="80" t="s">
        <v>939</v>
      </c>
      <c r="G2" s="80" t="s">
        <v>888</v>
      </c>
      <c r="H2" s="80" t="s">
        <v>889</v>
      </c>
      <c r="I2" s="80" t="s">
        <v>492</v>
      </c>
    </row>
    <row r="3" spans="1:10" s="78" customFormat="1" ht="29.1" customHeight="1">
      <c r="A3" s="81">
        <v>1</v>
      </c>
      <c r="B3" s="82" t="s">
        <v>545</v>
      </c>
      <c r="C3" s="27" t="s">
        <v>304</v>
      </c>
      <c r="D3" s="82" t="s">
        <v>940</v>
      </c>
      <c r="E3" s="27" t="s">
        <v>319</v>
      </c>
      <c r="F3" s="27" t="s">
        <v>941</v>
      </c>
      <c r="G3" s="82"/>
      <c r="H3" s="82"/>
      <c r="I3" s="84">
        <v>5000</v>
      </c>
    </row>
    <row r="4" spans="1:10" s="78" customFormat="1" ht="27">
      <c r="A4" s="81">
        <v>2</v>
      </c>
      <c r="B4" s="27" t="s">
        <v>144</v>
      </c>
      <c r="C4" s="27" t="s">
        <v>304</v>
      </c>
      <c r="D4" s="27" t="s">
        <v>942</v>
      </c>
      <c r="E4" s="27" t="s">
        <v>319</v>
      </c>
      <c r="F4" s="27" t="s">
        <v>941</v>
      </c>
      <c r="G4" s="27" t="s">
        <v>943</v>
      </c>
      <c r="H4" s="27" t="s">
        <v>944</v>
      </c>
      <c r="I4" s="84">
        <v>5000</v>
      </c>
    </row>
    <row r="5" spans="1:10" ht="27">
      <c r="A5" s="81">
        <v>3</v>
      </c>
      <c r="B5" s="27" t="s">
        <v>135</v>
      </c>
      <c r="C5" s="27" t="s">
        <v>304</v>
      </c>
      <c r="D5" s="27" t="s">
        <v>942</v>
      </c>
      <c r="E5" s="27" t="s">
        <v>319</v>
      </c>
      <c r="F5" s="27" t="s">
        <v>941</v>
      </c>
      <c r="G5" s="27" t="s">
        <v>943</v>
      </c>
      <c r="H5" s="27" t="s">
        <v>944</v>
      </c>
      <c r="I5" s="84">
        <v>5000</v>
      </c>
    </row>
    <row r="6" spans="1:10" s="79" customFormat="1" ht="27">
      <c r="A6" s="83">
        <v>4</v>
      </c>
      <c r="B6" s="38" t="s">
        <v>144</v>
      </c>
      <c r="C6" s="38" t="s">
        <v>130</v>
      </c>
      <c r="D6" s="38" t="s">
        <v>945</v>
      </c>
      <c r="E6" s="38" t="s">
        <v>319</v>
      </c>
      <c r="F6" s="38" t="s">
        <v>941</v>
      </c>
      <c r="G6" s="38">
        <v>2014.12</v>
      </c>
      <c r="H6" s="38">
        <v>2017.12</v>
      </c>
      <c r="I6" s="85">
        <v>5000</v>
      </c>
      <c r="J6" s="79" t="s">
        <v>164</v>
      </c>
    </row>
    <row r="7" spans="1:10" s="79" customFormat="1" ht="27">
      <c r="A7" s="83">
        <v>5</v>
      </c>
      <c r="B7" s="38" t="s">
        <v>141</v>
      </c>
      <c r="C7" s="38" t="s">
        <v>304</v>
      </c>
      <c r="D7" s="38" t="s">
        <v>942</v>
      </c>
      <c r="E7" s="38" t="s">
        <v>319</v>
      </c>
      <c r="F7" s="38" t="s">
        <v>941</v>
      </c>
      <c r="G7" s="38" t="s">
        <v>943</v>
      </c>
      <c r="H7" s="38" t="s">
        <v>944</v>
      </c>
      <c r="I7" s="85">
        <v>5000</v>
      </c>
      <c r="J7" s="79" t="s">
        <v>164</v>
      </c>
    </row>
    <row r="8" spans="1:10" s="79" customFormat="1" ht="27">
      <c r="A8" s="83">
        <v>6</v>
      </c>
      <c r="B8" s="38" t="s">
        <v>162</v>
      </c>
      <c r="C8" s="38" t="s">
        <v>304</v>
      </c>
      <c r="D8" s="38" t="s">
        <v>946</v>
      </c>
      <c r="E8" s="38" t="s">
        <v>319</v>
      </c>
      <c r="F8" s="38" t="s">
        <v>941</v>
      </c>
      <c r="G8" s="38"/>
      <c r="H8" s="38"/>
      <c r="I8" s="85">
        <v>5000</v>
      </c>
      <c r="J8" s="79" t="s">
        <v>164</v>
      </c>
    </row>
    <row r="9" spans="1:10">
      <c r="I9">
        <f>SUM(I3:I8)</f>
        <v>30000</v>
      </c>
    </row>
  </sheetData>
  <mergeCells count="1">
    <mergeCell ref="A1:I1"/>
  </mergeCells>
  <phoneticPr fontId="53" type="noConversion"/>
  <pageMargins left="0.70902777777777803" right="0.70902777777777803" top="0.75" bottom="0.75" header="0.30902777777777801" footer="0.30902777777777801"/>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opLeftCell="A4" workbookViewId="0">
      <selection activeCell="K10" sqref="K10"/>
    </sheetView>
  </sheetViews>
  <sheetFormatPr defaultColWidth="9" defaultRowHeight="44.1" customHeight="1"/>
  <cols>
    <col min="1" max="1" width="9" style="61"/>
    <col min="2" max="2" width="19.875" customWidth="1"/>
    <col min="11" max="11" width="9" style="61"/>
  </cols>
  <sheetData>
    <row r="1" spans="1:13" ht="44.1" customHeight="1">
      <c r="A1" s="264" t="s">
        <v>947</v>
      </c>
      <c r="B1" s="265"/>
      <c r="C1" s="265"/>
      <c r="D1" s="265"/>
      <c r="E1" s="265"/>
      <c r="F1" s="265"/>
      <c r="G1" s="265"/>
      <c r="H1" s="265"/>
      <c r="I1" s="265"/>
      <c r="J1" s="265"/>
      <c r="K1" s="265"/>
    </row>
    <row r="2" spans="1:13" s="58" customFormat="1" ht="44.1" customHeight="1">
      <c r="A2" s="63" t="s">
        <v>118</v>
      </c>
      <c r="B2" s="63" t="s">
        <v>948</v>
      </c>
      <c r="C2" s="63" t="s">
        <v>167</v>
      </c>
      <c r="D2" s="63" t="s">
        <v>949</v>
      </c>
      <c r="E2" s="63" t="s">
        <v>950</v>
      </c>
      <c r="F2" s="63" t="s">
        <v>951</v>
      </c>
      <c r="G2" s="63" t="s">
        <v>952</v>
      </c>
      <c r="H2" s="63" t="s">
        <v>953</v>
      </c>
      <c r="I2" s="63" t="s">
        <v>171</v>
      </c>
      <c r="J2" s="63" t="s">
        <v>174</v>
      </c>
      <c r="K2" s="63" t="s">
        <v>175</v>
      </c>
      <c r="L2" s="72"/>
      <c r="M2" s="72"/>
    </row>
    <row r="3" spans="1:13" s="60" customFormat="1" ht="44.1" customHeight="1">
      <c r="A3" s="69">
        <v>1</v>
      </c>
      <c r="B3" s="276" t="s">
        <v>954</v>
      </c>
      <c r="C3" s="276" t="s">
        <v>516</v>
      </c>
      <c r="D3" s="276">
        <v>150</v>
      </c>
      <c r="E3" s="276">
        <v>150</v>
      </c>
      <c r="F3" s="276" t="s">
        <v>134</v>
      </c>
      <c r="G3" s="276" t="s">
        <v>1219</v>
      </c>
      <c r="H3" s="276" t="s">
        <v>956</v>
      </c>
      <c r="I3" s="276" t="s">
        <v>181</v>
      </c>
      <c r="J3" s="276" t="s">
        <v>130</v>
      </c>
      <c r="K3" s="76">
        <f>E3*100</f>
        <v>15000</v>
      </c>
      <c r="L3" s="77"/>
      <c r="M3" s="77"/>
    </row>
    <row r="4" spans="1:13" s="59" customFormat="1" ht="44.1" customHeight="1">
      <c r="A4" s="66">
        <v>2</v>
      </c>
      <c r="B4" s="67" t="s">
        <v>957</v>
      </c>
      <c r="C4" s="67" t="s">
        <v>958</v>
      </c>
      <c r="D4" s="67">
        <v>145</v>
      </c>
      <c r="E4" s="67">
        <v>145</v>
      </c>
      <c r="F4" s="67" t="s">
        <v>134</v>
      </c>
      <c r="G4" s="67" t="s">
        <v>38</v>
      </c>
      <c r="H4" s="67" t="s">
        <v>959</v>
      </c>
      <c r="I4" s="67" t="s">
        <v>181</v>
      </c>
      <c r="J4" s="67" t="s">
        <v>130</v>
      </c>
      <c r="K4" s="74">
        <f>E4*100</f>
        <v>14500</v>
      </c>
      <c r="L4" s="75"/>
      <c r="M4" s="75"/>
    </row>
    <row r="5" spans="1:13" s="58" customFormat="1" ht="44.1" customHeight="1">
      <c r="A5" s="64">
        <v>3</v>
      </c>
      <c r="B5" s="68" t="s">
        <v>960</v>
      </c>
      <c r="C5" s="68" t="s">
        <v>928</v>
      </c>
      <c r="D5" s="68">
        <v>230</v>
      </c>
      <c r="E5" s="68">
        <v>230</v>
      </c>
      <c r="F5" s="68" t="s">
        <v>134</v>
      </c>
      <c r="G5" s="68" t="s">
        <v>38</v>
      </c>
      <c r="H5" s="68" t="s">
        <v>961</v>
      </c>
      <c r="I5" s="68" t="s">
        <v>181</v>
      </c>
      <c r="J5" s="68" t="s">
        <v>130</v>
      </c>
      <c r="K5" s="73">
        <f>E5*100</f>
        <v>23000</v>
      </c>
      <c r="L5" s="72"/>
      <c r="M5" s="72"/>
    </row>
    <row r="6" spans="1:13" s="60" customFormat="1" ht="44.1" customHeight="1">
      <c r="A6" s="69">
        <v>4</v>
      </c>
      <c r="B6" s="70" t="s">
        <v>962</v>
      </c>
      <c r="C6" s="70" t="s">
        <v>963</v>
      </c>
      <c r="D6" s="70">
        <v>150</v>
      </c>
      <c r="E6" s="70">
        <v>19.5</v>
      </c>
      <c r="F6" s="70"/>
      <c r="G6" s="70" t="s">
        <v>964</v>
      </c>
      <c r="H6" s="70">
        <v>2016</v>
      </c>
      <c r="I6" s="70"/>
      <c r="J6" s="70"/>
      <c r="K6" s="73">
        <f>E6*100</f>
        <v>1950</v>
      </c>
      <c r="L6" s="77" t="s">
        <v>965</v>
      </c>
      <c r="M6" s="77"/>
    </row>
    <row r="7" spans="1:13" s="59" customFormat="1" ht="44.1" customHeight="1">
      <c r="A7" s="66">
        <v>5</v>
      </c>
      <c r="B7" s="67" t="s">
        <v>966</v>
      </c>
      <c r="C7" s="67" t="s">
        <v>967</v>
      </c>
      <c r="D7" s="67">
        <v>165</v>
      </c>
      <c r="E7" s="67">
        <v>68.7</v>
      </c>
      <c r="F7" s="67" t="s">
        <v>968</v>
      </c>
      <c r="G7" s="67" t="s">
        <v>955</v>
      </c>
      <c r="H7" s="67">
        <v>42370</v>
      </c>
      <c r="I7" s="67" t="s">
        <v>181</v>
      </c>
      <c r="J7" s="67" t="s">
        <v>969</v>
      </c>
      <c r="K7" s="74">
        <v>3435</v>
      </c>
      <c r="L7" s="75" t="s">
        <v>965</v>
      </c>
      <c r="M7" s="75"/>
    </row>
    <row r="8" spans="1:13" s="60" customFormat="1" ht="44.1" customHeight="1">
      <c r="A8" s="69">
        <v>6</v>
      </c>
      <c r="B8" s="70" t="s">
        <v>970</v>
      </c>
      <c r="C8" s="70" t="s">
        <v>971</v>
      </c>
      <c r="D8" s="70"/>
      <c r="E8" s="70">
        <v>37</v>
      </c>
      <c r="F8" s="70" t="s">
        <v>972</v>
      </c>
      <c r="G8" s="70"/>
      <c r="H8" s="70">
        <v>2014.6</v>
      </c>
      <c r="I8" s="70" t="s">
        <v>181</v>
      </c>
      <c r="J8" s="70"/>
      <c r="K8" s="76">
        <f>50*E8</f>
        <v>1850</v>
      </c>
      <c r="L8" s="77" t="s">
        <v>973</v>
      </c>
      <c r="M8" s="77"/>
    </row>
    <row r="9" spans="1:13" ht="44.1" customHeight="1">
      <c r="K9" s="61">
        <f>SUM(K3:K8)</f>
        <v>59735</v>
      </c>
    </row>
    <row r="10" spans="1:13" ht="44.1" customHeight="1">
      <c r="E10" s="71"/>
    </row>
  </sheetData>
  <sortState ref="B2:K4">
    <sortCondition ref="G2"/>
  </sortState>
  <mergeCells count="1">
    <mergeCell ref="A1:K1"/>
  </mergeCells>
  <phoneticPr fontId="53" type="noConversion"/>
  <pageMargins left="0.75" right="0.75" top="1" bottom="1" header="0.51180555555555596" footer="0.51180555555555596"/>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pane ySplit="2" topLeftCell="A3" activePane="bottomLeft" state="frozen"/>
      <selection pane="bottomLeft" activeCell="J5" sqref="J5"/>
    </sheetView>
  </sheetViews>
  <sheetFormatPr defaultColWidth="14.375" defaultRowHeight="13.5"/>
  <cols>
    <col min="1" max="1" width="12.875" style="24" customWidth="1"/>
    <col min="2" max="2" width="22" style="24" customWidth="1"/>
    <col min="3" max="3" width="11.125" style="24" customWidth="1"/>
    <col min="4" max="4" width="10.25" style="24" customWidth="1"/>
    <col min="5" max="5" width="12.375" style="24" customWidth="1"/>
    <col min="6" max="6" width="18.5" style="24" hidden="1" customWidth="1"/>
    <col min="7" max="9" width="14.375" style="24" customWidth="1"/>
    <col min="10" max="10" width="14.375" style="54" customWidth="1"/>
    <col min="11" max="16379" width="14.375" style="24" customWidth="1"/>
    <col min="16380" max="16384" width="14.375" style="24"/>
  </cols>
  <sheetData>
    <row r="1" spans="1:10" ht="33.950000000000003" customHeight="1">
      <c r="A1" s="266" t="s">
        <v>974</v>
      </c>
      <c r="B1" s="266"/>
      <c r="C1" s="266"/>
      <c r="D1" s="266"/>
      <c r="E1" s="266"/>
      <c r="F1" s="266"/>
      <c r="G1" s="266"/>
      <c r="H1" s="266"/>
      <c r="I1" s="266"/>
      <c r="J1" s="266"/>
    </row>
    <row r="2" spans="1:10" s="51" customFormat="1" ht="33.950000000000003" customHeight="1">
      <c r="A2" s="55" t="s">
        <v>975</v>
      </c>
      <c r="B2" s="55" t="s">
        <v>474</v>
      </c>
      <c r="C2" s="55" t="s">
        <v>976</v>
      </c>
      <c r="D2" s="55" t="s">
        <v>171</v>
      </c>
      <c r="E2" s="55" t="s">
        <v>977</v>
      </c>
      <c r="F2" s="55" t="s">
        <v>978</v>
      </c>
      <c r="G2" s="55" t="s">
        <v>979</v>
      </c>
      <c r="H2" s="55" t="s">
        <v>980</v>
      </c>
      <c r="I2" s="55" t="s">
        <v>981</v>
      </c>
      <c r="J2" s="56" t="s">
        <v>982</v>
      </c>
    </row>
    <row r="3" spans="1:10" s="52" customFormat="1" ht="33.950000000000003" customHeight="1">
      <c r="A3" s="8" t="s">
        <v>983</v>
      </c>
      <c r="B3" s="8" t="s">
        <v>984</v>
      </c>
      <c r="C3" s="8" t="s">
        <v>27</v>
      </c>
      <c r="D3" s="8" t="s">
        <v>181</v>
      </c>
      <c r="E3" s="8" t="s">
        <v>139</v>
      </c>
      <c r="F3" s="8" t="s">
        <v>130</v>
      </c>
      <c r="G3" s="8">
        <v>4.2</v>
      </c>
      <c r="H3" s="8" t="s">
        <v>985</v>
      </c>
      <c r="I3" s="8" t="s">
        <v>986</v>
      </c>
      <c r="J3" s="57">
        <f>(H3/10000)^0.95*393</f>
        <v>1536.31183532824</v>
      </c>
    </row>
    <row r="4" spans="1:10" s="53" customFormat="1" ht="33.950000000000003" customHeight="1">
      <c r="A4" s="8" t="s">
        <v>987</v>
      </c>
      <c r="B4" s="8" t="s">
        <v>988</v>
      </c>
      <c r="C4" s="8" t="s">
        <v>27</v>
      </c>
      <c r="D4" s="8" t="s">
        <v>181</v>
      </c>
      <c r="E4" s="8" t="s">
        <v>160</v>
      </c>
      <c r="F4" s="8" t="s">
        <v>130</v>
      </c>
      <c r="G4" s="8">
        <v>561.6</v>
      </c>
      <c r="H4" s="8" t="s">
        <v>989</v>
      </c>
      <c r="I4" s="8" t="s">
        <v>990</v>
      </c>
      <c r="J4" s="57">
        <f>(H4/10000)^0.95*393</f>
        <v>102625.95050420221</v>
      </c>
    </row>
    <row r="5" spans="1:10">
      <c r="J5" s="54">
        <f>SUM(J3:J4)</f>
        <v>104162.26233953099</v>
      </c>
    </row>
  </sheetData>
  <mergeCells count="1">
    <mergeCell ref="A1:J1"/>
  </mergeCells>
  <phoneticPr fontId="53" type="noConversion"/>
  <pageMargins left="0.75138888888888899" right="0.75138888888888899" top="0.46041666666666697" bottom="0.97916666666666696" header="0.50763888888888897" footer="0.50763888888888897"/>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pane ySplit="2" topLeftCell="A3" activePane="bottomLeft" state="frozen"/>
      <selection pane="bottomLeft" activeCell="E20" sqref="E20"/>
    </sheetView>
  </sheetViews>
  <sheetFormatPr defaultColWidth="9" defaultRowHeight="13.5"/>
  <cols>
    <col min="2" max="2" width="12.875" customWidth="1"/>
    <col min="3" max="3" width="29.625" customWidth="1"/>
    <col min="4" max="4" width="12.125" customWidth="1"/>
    <col min="5" max="5" width="18.5" customWidth="1"/>
  </cols>
  <sheetData>
    <row r="1" spans="1:5" ht="32.1" customHeight="1">
      <c r="A1" s="267" t="s">
        <v>991</v>
      </c>
      <c r="B1" s="267"/>
      <c r="C1" s="267"/>
      <c r="D1" s="267"/>
      <c r="E1" s="267"/>
    </row>
    <row r="2" spans="1:5" ht="26.1" customHeight="1">
      <c r="A2" s="49" t="s">
        <v>118</v>
      </c>
      <c r="B2" s="49" t="s">
        <v>883</v>
      </c>
      <c r="C2" s="49" t="s">
        <v>884</v>
      </c>
      <c r="D2" s="49" t="s">
        <v>992</v>
      </c>
      <c r="E2" s="49" t="s">
        <v>492</v>
      </c>
    </row>
    <row r="3" spans="1:5" ht="24" customHeight="1">
      <c r="A3" s="50">
        <v>1</v>
      </c>
      <c r="B3" s="50" t="s">
        <v>899</v>
      </c>
      <c r="C3" s="50" t="s">
        <v>130</v>
      </c>
      <c r="D3" s="50" t="s">
        <v>993</v>
      </c>
      <c r="E3" s="50">
        <v>6000</v>
      </c>
    </row>
    <row r="4" spans="1:5" ht="30" customHeight="1">
      <c r="A4" s="50">
        <v>2</v>
      </c>
      <c r="B4" s="50" t="s">
        <v>141</v>
      </c>
      <c r="C4" s="50" t="s">
        <v>130</v>
      </c>
      <c r="D4" s="50" t="s">
        <v>993</v>
      </c>
      <c r="E4" s="50">
        <v>6000</v>
      </c>
    </row>
    <row r="5" spans="1:5" ht="27.95" customHeight="1">
      <c r="A5" s="50">
        <v>3</v>
      </c>
      <c r="B5" s="50" t="s">
        <v>160</v>
      </c>
      <c r="C5" s="50" t="s">
        <v>130</v>
      </c>
      <c r="D5" s="50" t="s">
        <v>993</v>
      </c>
      <c r="E5" s="50">
        <v>6000</v>
      </c>
    </row>
    <row r="6" spans="1:5">
      <c r="E6">
        <f>SUM(E3:E5)</f>
        <v>18000</v>
      </c>
    </row>
  </sheetData>
  <mergeCells count="1">
    <mergeCell ref="A1:E1"/>
  </mergeCells>
  <phoneticPr fontId="53" type="noConversion"/>
  <pageMargins left="0.70902777777777803" right="0.70902777777777803" top="0.75" bottom="0.75" header="0.30902777777777801" footer="0.30902777777777801"/>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5"/>
  <sheetViews>
    <sheetView topLeftCell="A31" workbookViewId="0">
      <selection activeCell="J38" sqref="J38"/>
    </sheetView>
  </sheetViews>
  <sheetFormatPr defaultColWidth="9" defaultRowHeight="13.5"/>
  <cols>
    <col min="1" max="1" width="9" style="21"/>
    <col min="2" max="2" width="10.875" style="22" customWidth="1"/>
    <col min="3" max="3" width="27.25" style="22" customWidth="1"/>
    <col min="4" max="4" width="9" style="22" hidden="1" customWidth="1"/>
    <col min="5" max="5" width="9" style="22"/>
    <col min="6" max="6" width="9.625" style="22" hidden="1" customWidth="1"/>
    <col min="7" max="7" width="9" style="22" hidden="1" customWidth="1"/>
    <col min="8" max="9" width="9" style="22"/>
    <col min="10" max="10" width="6.75" style="22" customWidth="1"/>
    <col min="11" max="11" width="17.25" style="22" customWidth="1"/>
    <col min="12" max="12" width="10.75" style="22" customWidth="1"/>
    <col min="13" max="13" width="9" style="23"/>
    <col min="14" max="14" width="12.625" style="23" customWidth="1"/>
    <col min="15" max="222" width="9" style="22"/>
    <col min="223" max="16384" width="9" style="24"/>
  </cols>
  <sheetData>
    <row r="1" spans="1:14" s="18" customFormat="1" ht="25.5">
      <c r="A1" s="268" t="s">
        <v>994</v>
      </c>
      <c r="B1" s="268"/>
      <c r="C1" s="268"/>
      <c r="D1" s="268"/>
      <c r="E1" s="268"/>
      <c r="F1" s="268"/>
      <c r="G1" s="268"/>
      <c r="H1" s="268"/>
      <c r="I1" s="268"/>
      <c r="J1" s="268"/>
      <c r="K1" s="268"/>
      <c r="L1" s="268"/>
      <c r="M1" s="268"/>
      <c r="N1" s="269"/>
    </row>
    <row r="2" spans="1:14" s="18" customFormat="1" ht="35.1" customHeight="1">
      <c r="A2" s="25" t="s">
        <v>118</v>
      </c>
      <c r="B2" s="25" t="s">
        <v>975</v>
      </c>
      <c r="C2" s="25" t="s">
        <v>474</v>
      </c>
      <c r="D2" s="26" t="s">
        <v>995</v>
      </c>
      <c r="E2" s="25" t="s">
        <v>976</v>
      </c>
      <c r="F2" s="25" t="s">
        <v>996</v>
      </c>
      <c r="G2" s="26" t="s">
        <v>120</v>
      </c>
      <c r="H2" s="25" t="s">
        <v>997</v>
      </c>
      <c r="I2" s="25" t="s">
        <v>171</v>
      </c>
      <c r="J2" s="25" t="s">
        <v>977</v>
      </c>
      <c r="K2" s="25" t="s">
        <v>978</v>
      </c>
      <c r="L2" s="25" t="s">
        <v>981</v>
      </c>
      <c r="M2" s="25" t="s">
        <v>998</v>
      </c>
      <c r="N2" s="40" t="s">
        <v>175</v>
      </c>
    </row>
    <row r="3" spans="1:14" s="18" customFormat="1" ht="35.1" customHeight="1">
      <c r="A3" s="27">
        <v>1</v>
      </c>
      <c r="B3" s="28" t="s">
        <v>999</v>
      </c>
      <c r="C3" s="8" t="s">
        <v>697</v>
      </c>
      <c r="D3" s="29"/>
      <c r="E3" s="30" t="s">
        <v>1000</v>
      </c>
      <c r="F3" s="8" t="s">
        <v>1001</v>
      </c>
      <c r="G3" s="29"/>
      <c r="H3" s="31" t="s">
        <v>127</v>
      </c>
      <c r="I3" s="30" t="s">
        <v>1002</v>
      </c>
      <c r="J3" s="8" t="s">
        <v>141</v>
      </c>
      <c r="K3" s="8" t="s">
        <v>130</v>
      </c>
      <c r="L3" s="8" t="s">
        <v>1003</v>
      </c>
      <c r="M3" s="27">
        <v>10</v>
      </c>
      <c r="N3" s="41">
        <f t="shared" ref="N3:N8" si="0">786*POWER(M3,0.95)</f>
        <v>7005.2323737312418</v>
      </c>
    </row>
    <row r="4" spans="1:14" s="18" customFormat="1" ht="35.1" customHeight="1">
      <c r="A4" s="27">
        <v>2</v>
      </c>
      <c r="B4" s="28" t="s">
        <v>1004</v>
      </c>
      <c r="C4" s="8" t="s">
        <v>1005</v>
      </c>
      <c r="D4" s="29"/>
      <c r="E4" s="30" t="s">
        <v>1000</v>
      </c>
      <c r="F4" s="8" t="s">
        <v>1001</v>
      </c>
      <c r="G4" s="29"/>
      <c r="H4" s="31" t="s">
        <v>127</v>
      </c>
      <c r="I4" s="30" t="s">
        <v>1002</v>
      </c>
      <c r="J4" s="8" t="s">
        <v>928</v>
      </c>
      <c r="K4" s="8" t="s">
        <v>130</v>
      </c>
      <c r="L4" s="8" t="s">
        <v>1006</v>
      </c>
      <c r="M4" s="27">
        <v>20</v>
      </c>
      <c r="N4" s="41">
        <f t="shared" si="0"/>
        <v>13533.216884694868</v>
      </c>
    </row>
    <row r="5" spans="1:14" s="18" customFormat="1" ht="35.1" customHeight="1">
      <c r="A5" s="27">
        <v>3</v>
      </c>
      <c r="B5" s="28" t="s">
        <v>1007</v>
      </c>
      <c r="C5" s="8" t="s">
        <v>1008</v>
      </c>
      <c r="D5" s="29"/>
      <c r="E5" s="30" t="s">
        <v>1000</v>
      </c>
      <c r="F5" s="8" t="s">
        <v>1001</v>
      </c>
      <c r="G5" s="29"/>
      <c r="H5" s="31" t="s">
        <v>127</v>
      </c>
      <c r="I5" s="30" t="s">
        <v>1002</v>
      </c>
      <c r="J5" s="8" t="s">
        <v>1009</v>
      </c>
      <c r="K5" s="8" t="s">
        <v>130</v>
      </c>
      <c r="L5" s="8" t="s">
        <v>1006</v>
      </c>
      <c r="M5" s="27">
        <v>30</v>
      </c>
      <c r="N5" s="41">
        <f t="shared" si="0"/>
        <v>19892.42539842234</v>
      </c>
    </row>
    <row r="6" spans="1:14" s="18" customFormat="1" ht="35.1" customHeight="1">
      <c r="A6" s="27">
        <v>4</v>
      </c>
      <c r="B6" s="28" t="s">
        <v>1010</v>
      </c>
      <c r="C6" s="8" t="s">
        <v>1011</v>
      </c>
      <c r="D6" s="29"/>
      <c r="E6" s="30" t="s">
        <v>1000</v>
      </c>
      <c r="F6" s="8" t="s">
        <v>1012</v>
      </c>
      <c r="G6" s="29"/>
      <c r="H6" s="31" t="s">
        <v>127</v>
      </c>
      <c r="I6" s="30" t="s">
        <v>1002</v>
      </c>
      <c r="J6" s="8" t="s">
        <v>903</v>
      </c>
      <c r="K6" s="8" t="s">
        <v>130</v>
      </c>
      <c r="L6" s="8" t="s">
        <v>1013</v>
      </c>
      <c r="M6" s="27">
        <v>10</v>
      </c>
      <c r="N6" s="41">
        <f t="shared" si="0"/>
        <v>7005.2323737312418</v>
      </c>
    </row>
    <row r="7" spans="1:14" s="18" customFormat="1" ht="35.1" customHeight="1">
      <c r="A7" s="27">
        <v>5</v>
      </c>
      <c r="B7" s="28" t="s">
        <v>1014</v>
      </c>
      <c r="C7" s="8" t="s">
        <v>1015</v>
      </c>
      <c r="D7" s="29"/>
      <c r="E7" s="30" t="s">
        <v>1000</v>
      </c>
      <c r="F7" s="8" t="s">
        <v>1001</v>
      </c>
      <c r="G7" s="29"/>
      <c r="H7" s="31" t="s">
        <v>127</v>
      </c>
      <c r="I7" s="30" t="s">
        <v>1002</v>
      </c>
      <c r="J7" s="8" t="s">
        <v>539</v>
      </c>
      <c r="K7" s="8" t="s">
        <v>130</v>
      </c>
      <c r="L7" s="8" t="s">
        <v>1016</v>
      </c>
      <c r="M7" s="27">
        <v>5</v>
      </c>
      <c r="N7" s="41">
        <f t="shared" si="0"/>
        <v>3626.1356799410114</v>
      </c>
    </row>
    <row r="8" spans="1:14" s="18" customFormat="1" ht="35.1" customHeight="1">
      <c r="A8" s="27">
        <v>6</v>
      </c>
      <c r="B8" s="28" t="s">
        <v>1017</v>
      </c>
      <c r="C8" s="8" t="s">
        <v>1018</v>
      </c>
      <c r="D8" s="29"/>
      <c r="E8" s="30" t="s">
        <v>1000</v>
      </c>
      <c r="F8" s="8" t="s">
        <v>1001</v>
      </c>
      <c r="G8" s="29"/>
      <c r="H8" s="31" t="s">
        <v>127</v>
      </c>
      <c r="I8" s="30" t="s">
        <v>1002</v>
      </c>
      <c r="J8" s="8" t="s">
        <v>1019</v>
      </c>
      <c r="K8" s="8" t="s">
        <v>130</v>
      </c>
      <c r="L8" s="8" t="s">
        <v>1016</v>
      </c>
      <c r="M8" s="27">
        <v>10</v>
      </c>
      <c r="N8" s="41">
        <f t="shared" si="0"/>
        <v>7005.2323737312418</v>
      </c>
    </row>
    <row r="9" spans="1:14" s="18" customFormat="1" ht="35.1" customHeight="1">
      <c r="A9" s="27">
        <v>7</v>
      </c>
      <c r="B9" s="28" t="s">
        <v>1020</v>
      </c>
      <c r="C9" s="8" t="s">
        <v>1021</v>
      </c>
      <c r="D9" s="29"/>
      <c r="E9" s="30" t="s">
        <v>1000</v>
      </c>
      <c r="F9" s="8" t="s">
        <v>1022</v>
      </c>
      <c r="G9" s="29"/>
      <c r="H9" s="31" t="s">
        <v>134</v>
      </c>
      <c r="I9" s="31" t="s">
        <v>128</v>
      </c>
      <c r="J9" s="8" t="s">
        <v>139</v>
      </c>
      <c r="K9" s="8" t="s">
        <v>130</v>
      </c>
      <c r="L9" s="8" t="s">
        <v>1023</v>
      </c>
      <c r="M9" s="27">
        <v>12.6</v>
      </c>
      <c r="N9" s="42">
        <f t="shared" ref="N9:N12" si="1">1235*POWER(M9,0.95)</f>
        <v>13709.416648692913</v>
      </c>
    </row>
    <row r="10" spans="1:14" s="18" customFormat="1" ht="35.1" customHeight="1">
      <c r="A10" s="27">
        <v>8</v>
      </c>
      <c r="B10" s="28" t="s">
        <v>1024</v>
      </c>
      <c r="C10" s="8" t="s">
        <v>1025</v>
      </c>
      <c r="D10" s="29"/>
      <c r="E10" s="30" t="s">
        <v>1000</v>
      </c>
      <c r="F10" s="8" t="s">
        <v>1026</v>
      </c>
      <c r="G10" s="29"/>
      <c r="H10" s="31" t="s">
        <v>127</v>
      </c>
      <c r="I10" s="30" t="s">
        <v>1002</v>
      </c>
      <c r="J10" s="8" t="s">
        <v>1009</v>
      </c>
      <c r="K10" s="8" t="s">
        <v>130</v>
      </c>
      <c r="L10" s="8" t="s">
        <v>1027</v>
      </c>
      <c r="M10" s="27">
        <v>12</v>
      </c>
      <c r="N10" s="41">
        <f t="shared" ref="N10:N15" si="2">786*POWER(M10,0.95)</f>
        <v>8329.9947901440592</v>
      </c>
    </row>
    <row r="11" spans="1:14" s="18" customFormat="1" ht="35.1" customHeight="1">
      <c r="A11" s="27">
        <v>9</v>
      </c>
      <c r="B11" s="28" t="s">
        <v>1028</v>
      </c>
      <c r="C11" s="8" t="s">
        <v>1029</v>
      </c>
      <c r="D11" s="29"/>
      <c r="E11" s="30" t="s">
        <v>1000</v>
      </c>
      <c r="F11" s="8" t="s">
        <v>1022</v>
      </c>
      <c r="G11" s="29"/>
      <c r="H11" s="31" t="s">
        <v>134</v>
      </c>
      <c r="I11" s="31" t="s">
        <v>128</v>
      </c>
      <c r="J11" s="8" t="s">
        <v>1030</v>
      </c>
      <c r="K11" s="8" t="s">
        <v>130</v>
      </c>
      <c r="L11" s="8" t="s">
        <v>268</v>
      </c>
      <c r="M11" s="27">
        <v>4.7</v>
      </c>
      <c r="N11" s="42">
        <f t="shared" si="1"/>
        <v>5372.2958694312811</v>
      </c>
    </row>
    <row r="12" spans="1:14" s="18" customFormat="1" ht="35.1" customHeight="1">
      <c r="A12" s="27">
        <v>10</v>
      </c>
      <c r="B12" s="28" t="s">
        <v>1031</v>
      </c>
      <c r="C12" s="8" t="s">
        <v>1032</v>
      </c>
      <c r="D12" s="29"/>
      <c r="E12" s="30" t="s">
        <v>1000</v>
      </c>
      <c r="F12" s="8" t="s">
        <v>1022</v>
      </c>
      <c r="G12" s="29"/>
      <c r="H12" s="31" t="s">
        <v>134</v>
      </c>
      <c r="I12" s="31" t="s">
        <v>128</v>
      </c>
      <c r="J12" s="8" t="s">
        <v>1033</v>
      </c>
      <c r="K12" s="8" t="s">
        <v>130</v>
      </c>
      <c r="L12" s="8" t="s">
        <v>1034</v>
      </c>
      <c r="M12" s="27">
        <v>25</v>
      </c>
      <c r="N12" s="42">
        <f t="shared" si="1"/>
        <v>26285.120107829225</v>
      </c>
    </row>
    <row r="13" spans="1:14" s="18" customFormat="1" ht="35.1" customHeight="1">
      <c r="A13" s="27">
        <v>11</v>
      </c>
      <c r="B13" s="28" t="s">
        <v>1035</v>
      </c>
      <c r="C13" s="8" t="s">
        <v>1036</v>
      </c>
      <c r="D13" s="29"/>
      <c r="E13" s="30" t="s">
        <v>1000</v>
      </c>
      <c r="F13" s="8" t="s">
        <v>1001</v>
      </c>
      <c r="G13" s="29"/>
      <c r="H13" s="31" t="s">
        <v>127</v>
      </c>
      <c r="I13" s="30" t="s">
        <v>1002</v>
      </c>
      <c r="J13" s="8" t="s">
        <v>160</v>
      </c>
      <c r="K13" s="8" t="s">
        <v>130</v>
      </c>
      <c r="L13" s="8" t="s">
        <v>1037</v>
      </c>
      <c r="M13" s="27">
        <v>70</v>
      </c>
      <c r="N13" s="41">
        <f t="shared" si="2"/>
        <v>44490.335837414263</v>
      </c>
    </row>
    <row r="14" spans="1:14" s="18" customFormat="1" ht="35.1" customHeight="1">
      <c r="A14" s="27">
        <v>12</v>
      </c>
      <c r="B14" s="28" t="s">
        <v>1038</v>
      </c>
      <c r="C14" s="8" t="s">
        <v>1039</v>
      </c>
      <c r="D14" s="29"/>
      <c r="E14" s="30" t="s">
        <v>1000</v>
      </c>
      <c r="F14" s="8" t="s">
        <v>1040</v>
      </c>
      <c r="G14" s="29"/>
      <c r="H14" s="31" t="s">
        <v>127</v>
      </c>
      <c r="I14" s="30" t="s">
        <v>1002</v>
      </c>
      <c r="J14" s="8" t="s">
        <v>1009</v>
      </c>
      <c r="K14" s="8" t="s">
        <v>130</v>
      </c>
      <c r="L14" s="8" t="s">
        <v>1041</v>
      </c>
      <c r="M14" s="27">
        <v>12</v>
      </c>
      <c r="N14" s="41">
        <f t="shared" si="2"/>
        <v>8329.9947901440592</v>
      </c>
    </row>
    <row r="15" spans="1:14" s="18" customFormat="1" ht="35.1" customHeight="1">
      <c r="A15" s="27">
        <v>13</v>
      </c>
      <c r="B15" s="28" t="s">
        <v>1042</v>
      </c>
      <c r="C15" s="8" t="s">
        <v>1043</v>
      </c>
      <c r="D15" s="29"/>
      <c r="E15" s="30" t="s">
        <v>1000</v>
      </c>
      <c r="F15" s="8" t="s">
        <v>481</v>
      </c>
      <c r="G15" s="29"/>
      <c r="H15" s="31" t="s">
        <v>127</v>
      </c>
      <c r="I15" s="30" t="s">
        <v>1002</v>
      </c>
      <c r="J15" s="8" t="s">
        <v>1009</v>
      </c>
      <c r="K15" s="8" t="s">
        <v>130</v>
      </c>
      <c r="L15" s="8" t="s">
        <v>1044</v>
      </c>
      <c r="M15" s="27">
        <v>200</v>
      </c>
      <c r="N15" s="41">
        <f t="shared" si="2"/>
        <v>120614.9224445174</v>
      </c>
    </row>
    <row r="16" spans="1:14" s="18" customFormat="1" ht="35.1" customHeight="1">
      <c r="A16" s="27">
        <v>14</v>
      </c>
      <c r="B16" s="28" t="s">
        <v>1045</v>
      </c>
      <c r="C16" s="8" t="s">
        <v>1046</v>
      </c>
      <c r="D16" s="29"/>
      <c r="E16" s="30" t="s">
        <v>1000</v>
      </c>
      <c r="F16" s="8" t="s">
        <v>1022</v>
      </c>
      <c r="G16" s="29"/>
      <c r="H16" s="31" t="s">
        <v>134</v>
      </c>
      <c r="I16" s="31" t="s">
        <v>128</v>
      </c>
      <c r="J16" s="8" t="s">
        <v>139</v>
      </c>
      <c r="K16" s="8" t="s">
        <v>130</v>
      </c>
      <c r="L16" s="8" t="s">
        <v>1047</v>
      </c>
      <c r="M16" s="27">
        <v>20</v>
      </c>
      <c r="N16" s="42">
        <f>1235*POWER(M16,0.95)</f>
        <v>21264.023985493845</v>
      </c>
    </row>
    <row r="17" spans="1:255" s="18" customFormat="1" ht="35.1" customHeight="1">
      <c r="A17" s="27">
        <v>15</v>
      </c>
      <c r="B17" s="28" t="s">
        <v>1048</v>
      </c>
      <c r="C17" s="8" t="s">
        <v>1049</v>
      </c>
      <c r="D17" s="29"/>
      <c r="E17" s="30" t="s">
        <v>1000</v>
      </c>
      <c r="F17" s="8" t="s">
        <v>1050</v>
      </c>
      <c r="G17" s="29"/>
      <c r="H17" s="31" t="s">
        <v>127</v>
      </c>
      <c r="I17" s="30" t="s">
        <v>1002</v>
      </c>
      <c r="J17" s="8" t="s">
        <v>903</v>
      </c>
      <c r="K17" s="8" t="s">
        <v>130</v>
      </c>
      <c r="L17" s="8" t="s">
        <v>1051</v>
      </c>
      <c r="M17" s="27">
        <v>20</v>
      </c>
      <c r="N17" s="41">
        <f>786*POWER(M17,0.95)</f>
        <v>13533.216884694868</v>
      </c>
    </row>
    <row r="18" spans="1:255" s="18" customFormat="1" ht="35.1" customHeight="1">
      <c r="A18" s="27">
        <v>16</v>
      </c>
      <c r="B18" s="32" t="s">
        <v>1052</v>
      </c>
      <c r="C18" s="33" t="s">
        <v>1053</v>
      </c>
      <c r="D18" s="8"/>
      <c r="E18" s="30" t="s">
        <v>1000</v>
      </c>
      <c r="F18" s="33" t="s">
        <v>481</v>
      </c>
      <c r="G18" s="33" t="s">
        <v>1054</v>
      </c>
      <c r="H18" s="30" t="s">
        <v>1055</v>
      </c>
      <c r="I18" s="30" t="s">
        <v>1002</v>
      </c>
      <c r="J18" s="33" t="s">
        <v>655</v>
      </c>
      <c r="K18" s="43" t="s">
        <v>130</v>
      </c>
      <c r="L18" s="33" t="s">
        <v>1056</v>
      </c>
      <c r="M18" s="27">
        <v>3</v>
      </c>
      <c r="N18" s="44">
        <v>2231.9668397854998</v>
      </c>
    </row>
    <row r="19" spans="1:255" s="18" customFormat="1" ht="35.1" customHeight="1">
      <c r="A19" s="27">
        <v>17</v>
      </c>
      <c r="B19" s="32" t="s">
        <v>1057</v>
      </c>
      <c r="C19" s="33" t="s">
        <v>1058</v>
      </c>
      <c r="D19" s="8"/>
      <c r="E19" s="30" t="s">
        <v>1000</v>
      </c>
      <c r="F19" s="33" t="s">
        <v>481</v>
      </c>
      <c r="G19" s="33" t="s">
        <v>1054</v>
      </c>
      <c r="H19" s="30" t="s">
        <v>1055</v>
      </c>
      <c r="I19" s="30" t="s">
        <v>1002</v>
      </c>
      <c r="J19" s="33" t="s">
        <v>522</v>
      </c>
      <c r="K19" s="43" t="s">
        <v>130</v>
      </c>
      <c r="L19" s="33" t="s">
        <v>1056</v>
      </c>
      <c r="M19" s="27">
        <v>2</v>
      </c>
      <c r="N19" s="44">
        <v>1518.45190906986</v>
      </c>
    </row>
    <row r="20" spans="1:255" s="18" customFormat="1" ht="35.1" customHeight="1">
      <c r="A20" s="27">
        <v>18</v>
      </c>
      <c r="B20" s="32" t="s">
        <v>1059</v>
      </c>
      <c r="C20" s="33" t="s">
        <v>1060</v>
      </c>
      <c r="D20" s="8"/>
      <c r="E20" s="30" t="s">
        <v>1000</v>
      </c>
      <c r="F20" s="33" t="s">
        <v>481</v>
      </c>
      <c r="G20" s="33" t="s">
        <v>1054</v>
      </c>
      <c r="H20" s="30" t="s">
        <v>1055</v>
      </c>
      <c r="I20" s="30" t="s">
        <v>1002</v>
      </c>
      <c r="J20" s="33" t="s">
        <v>928</v>
      </c>
      <c r="K20" s="43" t="s">
        <v>130</v>
      </c>
      <c r="L20" s="33" t="s">
        <v>1056</v>
      </c>
      <c r="M20" s="27">
        <v>2</v>
      </c>
      <c r="N20" s="44">
        <v>1518.45190906986</v>
      </c>
    </row>
    <row r="21" spans="1:255" s="18" customFormat="1" ht="35.1" customHeight="1">
      <c r="A21" s="27">
        <v>19</v>
      </c>
      <c r="B21" s="32" t="s">
        <v>1061</v>
      </c>
      <c r="C21" s="33" t="s">
        <v>1062</v>
      </c>
      <c r="D21" s="8"/>
      <c r="E21" s="30" t="s">
        <v>1000</v>
      </c>
      <c r="F21" s="33" t="s">
        <v>481</v>
      </c>
      <c r="G21" s="33" t="s">
        <v>1054</v>
      </c>
      <c r="H21" s="30" t="s">
        <v>1055</v>
      </c>
      <c r="I21" s="30" t="s">
        <v>1002</v>
      </c>
      <c r="J21" s="33" t="s">
        <v>1063</v>
      </c>
      <c r="K21" s="43" t="s">
        <v>130</v>
      </c>
      <c r="L21" s="33" t="s">
        <v>1056</v>
      </c>
      <c r="M21" s="27">
        <v>3</v>
      </c>
      <c r="N21" s="44">
        <v>2231.9668397854998</v>
      </c>
    </row>
    <row r="22" spans="1:255" s="18" customFormat="1" ht="35.1" customHeight="1">
      <c r="A22" s="27">
        <v>20</v>
      </c>
      <c r="B22" s="28" t="s">
        <v>1064</v>
      </c>
      <c r="C22" s="8" t="s">
        <v>1065</v>
      </c>
      <c r="D22" s="29"/>
      <c r="E22" s="30" t="s">
        <v>1000</v>
      </c>
      <c r="F22" s="8" t="s">
        <v>1066</v>
      </c>
      <c r="G22" s="29"/>
      <c r="H22" s="31" t="s">
        <v>127</v>
      </c>
      <c r="I22" s="30" t="s">
        <v>1067</v>
      </c>
      <c r="J22" s="8" t="s">
        <v>890</v>
      </c>
      <c r="K22" s="8" t="s">
        <v>130</v>
      </c>
      <c r="L22" s="8" t="s">
        <v>238</v>
      </c>
      <c r="M22" s="27">
        <v>3</v>
      </c>
      <c r="N22" s="41">
        <f>2500+786*POWER(M22,0.95)</f>
        <v>4731.9668397854948</v>
      </c>
    </row>
    <row r="23" spans="1:255" s="18" customFormat="1" ht="35.1" customHeight="1">
      <c r="A23" s="27">
        <v>21</v>
      </c>
      <c r="B23" s="34" t="s">
        <v>1068</v>
      </c>
      <c r="C23" s="35" t="s">
        <v>1069</v>
      </c>
      <c r="D23" s="8">
        <v>51502270</v>
      </c>
      <c r="E23" s="30" t="s">
        <v>1000</v>
      </c>
      <c r="F23" s="33" t="s">
        <v>1070</v>
      </c>
      <c r="G23" s="30" t="s">
        <v>494</v>
      </c>
      <c r="H23" s="36" t="s">
        <v>1071</v>
      </c>
      <c r="I23" s="33" t="s">
        <v>1067</v>
      </c>
      <c r="J23" s="45" t="s">
        <v>1072</v>
      </c>
      <c r="K23" s="35" t="s">
        <v>130</v>
      </c>
      <c r="L23" s="33" t="s">
        <v>1073</v>
      </c>
      <c r="M23" s="8">
        <v>12.6</v>
      </c>
      <c r="N23" s="44">
        <v>18709.416648692899</v>
      </c>
    </row>
    <row r="24" spans="1:255" s="18" customFormat="1" ht="35.1" customHeight="1">
      <c r="A24" s="27">
        <v>22</v>
      </c>
      <c r="B24" s="34" t="s">
        <v>1074</v>
      </c>
      <c r="C24" s="35" t="s">
        <v>1075</v>
      </c>
      <c r="D24" s="8">
        <v>51574207</v>
      </c>
      <c r="E24" s="30" t="s">
        <v>1000</v>
      </c>
      <c r="F24" s="33" t="s">
        <v>1070</v>
      </c>
      <c r="G24" s="30" t="s">
        <v>513</v>
      </c>
      <c r="H24" s="36" t="s">
        <v>1071</v>
      </c>
      <c r="I24" s="33" t="s">
        <v>1067</v>
      </c>
      <c r="J24" s="45" t="s">
        <v>135</v>
      </c>
      <c r="K24" s="35" t="s">
        <v>130</v>
      </c>
      <c r="L24" s="33" t="s">
        <v>1073</v>
      </c>
      <c r="M24" s="8">
        <v>32</v>
      </c>
      <c r="N24" s="44">
        <v>38232.226330826801</v>
      </c>
    </row>
    <row r="25" spans="1:255" s="19" customFormat="1" ht="35.1" customHeight="1">
      <c r="A25" s="27">
        <v>23</v>
      </c>
      <c r="B25" s="34" t="s">
        <v>1076</v>
      </c>
      <c r="C25" s="35" t="s">
        <v>1077</v>
      </c>
      <c r="D25" s="8">
        <v>21504083</v>
      </c>
      <c r="E25" s="30" t="s">
        <v>1000</v>
      </c>
      <c r="F25" s="33" t="s">
        <v>1070</v>
      </c>
      <c r="G25" s="30" t="s">
        <v>494</v>
      </c>
      <c r="H25" s="36" t="s">
        <v>1071</v>
      </c>
      <c r="I25" s="33" t="s">
        <v>1067</v>
      </c>
      <c r="J25" s="45" t="s">
        <v>1063</v>
      </c>
      <c r="K25" s="35" t="s">
        <v>130</v>
      </c>
      <c r="L25" s="33" t="s">
        <v>1073</v>
      </c>
      <c r="M25" s="8">
        <v>12</v>
      </c>
      <c r="N25" s="44">
        <v>18088.4778191195</v>
      </c>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row>
    <row r="26" spans="1:255" s="18" customFormat="1" ht="35.1" customHeight="1">
      <c r="A26" s="27">
        <v>24</v>
      </c>
      <c r="B26" s="34" t="s">
        <v>1078</v>
      </c>
      <c r="C26" s="35" t="s">
        <v>1079</v>
      </c>
      <c r="D26" s="8">
        <v>51503187</v>
      </c>
      <c r="E26" s="30" t="s">
        <v>1000</v>
      </c>
      <c r="F26" s="33" t="s">
        <v>1070</v>
      </c>
      <c r="G26" s="30" t="s">
        <v>494</v>
      </c>
      <c r="H26" s="36" t="s">
        <v>1071</v>
      </c>
      <c r="I26" s="33" t="s">
        <v>1067</v>
      </c>
      <c r="J26" s="45" t="s">
        <v>689</v>
      </c>
      <c r="K26" s="35" t="s">
        <v>130</v>
      </c>
      <c r="L26" s="33" t="s">
        <v>1073</v>
      </c>
      <c r="M26" s="8">
        <v>12</v>
      </c>
      <c r="N26" s="44">
        <v>18088.4778191195</v>
      </c>
    </row>
    <row r="27" spans="1:255" s="18" customFormat="1" ht="35.1" customHeight="1">
      <c r="A27" s="27">
        <v>25</v>
      </c>
      <c r="B27" s="34" t="s">
        <v>1080</v>
      </c>
      <c r="C27" s="35" t="s">
        <v>1081</v>
      </c>
      <c r="D27" s="8">
        <v>61501408</v>
      </c>
      <c r="E27" s="30" t="s">
        <v>1000</v>
      </c>
      <c r="F27" s="33" t="s">
        <v>1070</v>
      </c>
      <c r="G27" s="30" t="s">
        <v>494</v>
      </c>
      <c r="H27" s="36" t="s">
        <v>1071</v>
      </c>
      <c r="I27" s="33" t="s">
        <v>1067</v>
      </c>
      <c r="J27" s="45" t="s">
        <v>958</v>
      </c>
      <c r="K27" s="35" t="s">
        <v>130</v>
      </c>
      <c r="L27" s="46" t="s">
        <v>1073</v>
      </c>
      <c r="M27" s="8">
        <v>13.8</v>
      </c>
      <c r="N27" s="44">
        <v>19946.933064961799</v>
      </c>
    </row>
    <row r="28" spans="1:255" s="19" customFormat="1" ht="35.1" customHeight="1">
      <c r="A28" s="27">
        <v>26</v>
      </c>
      <c r="B28" s="34" t="s">
        <v>1082</v>
      </c>
      <c r="C28" s="35" t="s">
        <v>1083</v>
      </c>
      <c r="D28" s="8">
        <v>51403191</v>
      </c>
      <c r="E28" s="30" t="s">
        <v>1000</v>
      </c>
      <c r="F28" s="33" t="s">
        <v>1070</v>
      </c>
      <c r="G28" s="30" t="s">
        <v>494</v>
      </c>
      <c r="H28" s="36" t="s">
        <v>1071</v>
      </c>
      <c r="I28" s="33" t="s">
        <v>1067</v>
      </c>
      <c r="J28" s="45" t="s">
        <v>1084</v>
      </c>
      <c r="K28" s="35" t="s">
        <v>130</v>
      </c>
      <c r="L28" s="33" t="s">
        <v>1085</v>
      </c>
      <c r="M28" s="8">
        <v>10</v>
      </c>
      <c r="N28" s="44">
        <v>16006.949085951799</v>
      </c>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row>
    <row r="29" spans="1:255" s="19" customFormat="1" ht="35.1" customHeight="1">
      <c r="A29" s="27">
        <v>27</v>
      </c>
      <c r="B29" s="34" t="s">
        <v>1086</v>
      </c>
      <c r="C29" s="35" t="s">
        <v>1087</v>
      </c>
      <c r="D29" s="8">
        <v>51574206</v>
      </c>
      <c r="E29" s="30" t="s">
        <v>1000</v>
      </c>
      <c r="F29" s="33" t="s">
        <v>1070</v>
      </c>
      <c r="G29" s="30" t="s">
        <v>513</v>
      </c>
      <c r="H29" s="36" t="s">
        <v>1071</v>
      </c>
      <c r="I29" s="33" t="s">
        <v>1067</v>
      </c>
      <c r="J29" s="47" t="s">
        <v>578</v>
      </c>
      <c r="K29" s="35" t="s">
        <v>130</v>
      </c>
      <c r="L29" s="33" t="s">
        <v>1073</v>
      </c>
      <c r="M29" s="8">
        <v>32.5</v>
      </c>
      <c r="N29" s="44">
        <v>38725.325544107</v>
      </c>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row>
    <row r="30" spans="1:255" s="18" customFormat="1" ht="35.1" customHeight="1">
      <c r="A30" s="27">
        <v>28</v>
      </c>
      <c r="B30" s="37" t="s">
        <v>1088</v>
      </c>
      <c r="C30" s="37" t="s">
        <v>673</v>
      </c>
      <c r="D30" s="8"/>
      <c r="E30" s="30" t="s">
        <v>1000</v>
      </c>
      <c r="F30" s="33" t="s">
        <v>1070</v>
      </c>
      <c r="G30" s="30" t="s">
        <v>1089</v>
      </c>
      <c r="H30" s="36" t="s">
        <v>1071</v>
      </c>
      <c r="I30" s="33" t="s">
        <v>1067</v>
      </c>
      <c r="J30" s="33" t="s">
        <v>662</v>
      </c>
      <c r="K30" s="37" t="s">
        <v>130</v>
      </c>
      <c r="L30" s="46" t="s">
        <v>1090</v>
      </c>
      <c r="M30" s="8">
        <v>24</v>
      </c>
      <c r="N30" s="44">
        <v>30285</v>
      </c>
    </row>
    <row r="31" spans="1:255" s="18" customFormat="1" ht="35.1" customHeight="1">
      <c r="A31" s="27">
        <v>29</v>
      </c>
      <c r="B31" s="32" t="s">
        <v>1091</v>
      </c>
      <c r="C31" s="33" t="s">
        <v>1092</v>
      </c>
      <c r="D31" s="8"/>
      <c r="E31" s="30" t="s">
        <v>1000</v>
      </c>
      <c r="F31" s="33" t="s">
        <v>1001</v>
      </c>
      <c r="G31" s="33" t="s">
        <v>1093</v>
      </c>
      <c r="H31" s="30" t="s">
        <v>1055</v>
      </c>
      <c r="I31" s="30" t="s">
        <v>1067</v>
      </c>
      <c r="J31" s="33" t="s">
        <v>705</v>
      </c>
      <c r="K31" s="43" t="s">
        <v>130</v>
      </c>
      <c r="L31" s="33" t="s">
        <v>1006</v>
      </c>
      <c r="M31" s="27">
        <v>3</v>
      </c>
      <c r="N31" s="41">
        <f t="shared" ref="N31:N34" si="3">2500+786*POWER(M31,0.95)</f>
        <v>4731.9668397854948</v>
      </c>
    </row>
    <row r="32" spans="1:255" s="19" customFormat="1" ht="35.1" customHeight="1">
      <c r="A32" s="27">
        <v>30</v>
      </c>
      <c r="B32" s="32" t="s">
        <v>1094</v>
      </c>
      <c r="C32" s="33" t="s">
        <v>1095</v>
      </c>
      <c r="D32" s="8"/>
      <c r="E32" s="30" t="s">
        <v>1000</v>
      </c>
      <c r="F32" s="33" t="s">
        <v>1001</v>
      </c>
      <c r="G32" s="33" t="s">
        <v>1096</v>
      </c>
      <c r="H32" s="30" t="s">
        <v>1055</v>
      </c>
      <c r="I32" s="30" t="s">
        <v>1067</v>
      </c>
      <c r="J32" s="33" t="s">
        <v>655</v>
      </c>
      <c r="K32" s="43" t="s">
        <v>130</v>
      </c>
      <c r="L32" s="33" t="s">
        <v>1006</v>
      </c>
      <c r="M32" s="27">
        <v>3</v>
      </c>
      <c r="N32" s="41">
        <f t="shared" si="3"/>
        <v>4731.9668397854948</v>
      </c>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row>
    <row r="33" spans="1:255" s="19" customFormat="1" ht="35.1" customHeight="1">
      <c r="A33" s="27">
        <v>31</v>
      </c>
      <c r="B33" s="32" t="s">
        <v>1097</v>
      </c>
      <c r="C33" s="33" t="s">
        <v>1098</v>
      </c>
      <c r="D33" s="8"/>
      <c r="E33" s="30" t="s">
        <v>1000</v>
      </c>
      <c r="F33" s="33" t="s">
        <v>481</v>
      </c>
      <c r="G33" s="33" t="s">
        <v>1093</v>
      </c>
      <c r="H33" s="30" t="s">
        <v>1055</v>
      </c>
      <c r="I33" s="30" t="s">
        <v>1067</v>
      </c>
      <c r="J33" s="33" t="s">
        <v>516</v>
      </c>
      <c r="K33" s="43" t="s">
        <v>130</v>
      </c>
      <c r="L33" s="33" t="s">
        <v>1056</v>
      </c>
      <c r="M33" s="27">
        <v>3</v>
      </c>
      <c r="N33" s="41">
        <f t="shared" si="3"/>
        <v>4731.9668397854948</v>
      </c>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row>
    <row r="34" spans="1:255" s="18" customFormat="1" ht="35.1" customHeight="1">
      <c r="A34" s="27">
        <v>32</v>
      </c>
      <c r="B34" s="32" t="s">
        <v>1099</v>
      </c>
      <c r="C34" s="33" t="s">
        <v>1100</v>
      </c>
      <c r="D34" s="8"/>
      <c r="E34" s="30" t="s">
        <v>1000</v>
      </c>
      <c r="F34" s="33" t="s">
        <v>481</v>
      </c>
      <c r="G34" s="33" t="s">
        <v>1101</v>
      </c>
      <c r="H34" s="30" t="s">
        <v>1055</v>
      </c>
      <c r="I34" s="30" t="s">
        <v>1067</v>
      </c>
      <c r="J34" s="33" t="s">
        <v>1102</v>
      </c>
      <c r="K34" s="43" t="s">
        <v>130</v>
      </c>
      <c r="L34" s="33" t="s">
        <v>1056</v>
      </c>
      <c r="M34" s="27">
        <v>3</v>
      </c>
      <c r="N34" s="41">
        <f t="shared" si="3"/>
        <v>4731.9668397854948</v>
      </c>
    </row>
    <row r="35" spans="1:255" s="18" customFormat="1" ht="35.1" customHeight="1">
      <c r="A35" s="39"/>
      <c r="M35" s="39"/>
      <c r="N35" s="48">
        <f>SUM(N3:N34)</f>
        <v>549240.27445203136</v>
      </c>
    </row>
  </sheetData>
  <sortState ref="B3:N35">
    <sortCondition ref="I3"/>
  </sortState>
  <mergeCells count="1">
    <mergeCell ref="A1:N1"/>
  </mergeCells>
  <phoneticPr fontId="53" type="noConversion"/>
  <conditionalFormatting sqref="C1:C1048576">
    <cfRule type="duplicateValues" dxfId="0" priority="1"/>
  </conditionalFormatting>
  <pageMargins left="0.75" right="0.75" top="1" bottom="1" header="0.50902777777777797" footer="0.50902777777777797"/>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topLeftCell="A28" workbookViewId="0">
      <selection activeCell="J46" sqref="J46"/>
    </sheetView>
  </sheetViews>
  <sheetFormatPr defaultColWidth="9" defaultRowHeight="13.5"/>
  <cols>
    <col min="1" max="1" width="9" style="3"/>
    <col min="2" max="2" width="25.75" style="3" customWidth="1"/>
    <col min="3" max="3" width="9" style="3"/>
    <col min="4" max="4" width="18" style="3" customWidth="1"/>
    <col min="5" max="5" width="14.125" style="3" hidden="1" customWidth="1"/>
    <col min="6" max="6" width="10.25" style="3" hidden="1" customWidth="1"/>
    <col min="7" max="7" width="9" style="3"/>
    <col min="8" max="8" width="24.5" style="3" customWidth="1"/>
    <col min="9" max="9" width="17.5" style="3" customWidth="1"/>
    <col min="10" max="10" width="18.5" style="4" customWidth="1"/>
    <col min="11" max="11" width="17" style="3" customWidth="1"/>
    <col min="12" max="16384" width="9" style="3"/>
  </cols>
  <sheetData>
    <row r="1" spans="1:10" ht="33" customHeight="1">
      <c r="A1" s="270" t="s">
        <v>1103</v>
      </c>
      <c r="B1" s="271"/>
      <c r="C1" s="271"/>
      <c r="D1" s="271"/>
      <c r="E1" s="271"/>
      <c r="F1" s="271"/>
      <c r="G1" s="271"/>
      <c r="H1" s="271"/>
      <c r="I1" s="271"/>
      <c r="J1" s="272"/>
    </row>
    <row r="2" spans="1:10" s="1" customFormat="1" ht="30" customHeight="1">
      <c r="A2" s="5" t="s">
        <v>118</v>
      </c>
      <c r="B2" s="6" t="s">
        <v>474</v>
      </c>
      <c r="C2" s="6" t="s">
        <v>122</v>
      </c>
      <c r="D2" s="6" t="s">
        <v>123</v>
      </c>
      <c r="E2" s="6" t="s">
        <v>975</v>
      </c>
      <c r="F2" s="6" t="s">
        <v>1104</v>
      </c>
      <c r="G2" s="6" t="s">
        <v>124</v>
      </c>
      <c r="H2" s="6" t="s">
        <v>1105</v>
      </c>
      <c r="I2" s="6" t="s">
        <v>1106</v>
      </c>
      <c r="J2" s="11" t="s">
        <v>125</v>
      </c>
    </row>
    <row r="3" spans="1:10" s="1" customFormat="1" ht="30" customHeight="1">
      <c r="A3" s="7">
        <v>1</v>
      </c>
      <c r="B3" s="8" t="s">
        <v>1107</v>
      </c>
      <c r="C3" s="8" t="s">
        <v>1108</v>
      </c>
      <c r="D3" s="8" t="s">
        <v>130</v>
      </c>
      <c r="E3" s="8" t="s">
        <v>1109</v>
      </c>
      <c r="F3" s="8" t="s">
        <v>1110</v>
      </c>
      <c r="G3" s="8">
        <v>172800</v>
      </c>
      <c r="H3" s="8" t="s">
        <v>1111</v>
      </c>
      <c r="I3" s="12">
        <v>19.2</v>
      </c>
      <c r="J3" s="13">
        <f t="shared" ref="J3:J31" si="0">562*POWER(I3,0.95)</f>
        <v>9308.3452452751408</v>
      </c>
    </row>
    <row r="4" spans="1:10" s="1" customFormat="1" ht="30" customHeight="1">
      <c r="A4" s="7">
        <v>2</v>
      </c>
      <c r="B4" s="8" t="s">
        <v>1112</v>
      </c>
      <c r="C4" s="8" t="s">
        <v>705</v>
      </c>
      <c r="D4" s="8" t="s">
        <v>130</v>
      </c>
      <c r="E4" s="8" t="s">
        <v>1113</v>
      </c>
      <c r="F4" s="8" t="s">
        <v>1114</v>
      </c>
      <c r="G4" s="8">
        <v>100000</v>
      </c>
      <c r="H4" s="8" t="s">
        <v>1115</v>
      </c>
      <c r="I4" s="12">
        <v>10</v>
      </c>
      <c r="J4" s="13">
        <f t="shared" si="0"/>
        <v>5008.8302723116503</v>
      </c>
    </row>
    <row r="5" spans="1:10" s="1" customFormat="1" ht="30" customHeight="1">
      <c r="A5" s="7">
        <v>3</v>
      </c>
      <c r="B5" s="8" t="s">
        <v>1116</v>
      </c>
      <c r="C5" s="8" t="s">
        <v>1108</v>
      </c>
      <c r="D5" s="8" t="s">
        <v>130</v>
      </c>
      <c r="E5" s="8" t="s">
        <v>1117</v>
      </c>
      <c r="F5" s="8" t="s">
        <v>1118</v>
      </c>
      <c r="G5" s="8">
        <v>99000</v>
      </c>
      <c r="H5" s="8" t="s">
        <v>1119</v>
      </c>
      <c r="I5" s="12">
        <v>9.9</v>
      </c>
      <c r="J5" s="13">
        <f t="shared" si="0"/>
        <v>4961.2344469022</v>
      </c>
    </row>
    <row r="6" spans="1:10" s="1" customFormat="1" ht="30" customHeight="1">
      <c r="A6" s="7">
        <v>4</v>
      </c>
      <c r="B6" s="8" t="s">
        <v>1120</v>
      </c>
      <c r="C6" s="8" t="s">
        <v>1121</v>
      </c>
      <c r="D6" s="8" t="s">
        <v>130</v>
      </c>
      <c r="E6" s="8" t="s">
        <v>1122</v>
      </c>
      <c r="F6" s="8" t="s">
        <v>1118</v>
      </c>
      <c r="G6" s="8">
        <v>73845</v>
      </c>
      <c r="H6" s="8" t="s">
        <v>1123</v>
      </c>
      <c r="I6" s="12">
        <v>7.3845000000000001</v>
      </c>
      <c r="J6" s="13">
        <f t="shared" si="0"/>
        <v>3755.2716245024399</v>
      </c>
    </row>
    <row r="7" spans="1:10" s="1" customFormat="1" ht="30" customHeight="1">
      <c r="A7" s="7">
        <v>5</v>
      </c>
      <c r="B7" s="8" t="s">
        <v>1124</v>
      </c>
      <c r="C7" s="8" t="s">
        <v>233</v>
      </c>
      <c r="D7" s="8" t="s">
        <v>130</v>
      </c>
      <c r="E7" s="8" t="s">
        <v>1125</v>
      </c>
      <c r="F7" s="8" t="s">
        <v>1118</v>
      </c>
      <c r="G7" s="8">
        <v>800000</v>
      </c>
      <c r="H7" s="8" t="s">
        <v>1126</v>
      </c>
      <c r="I7" s="12">
        <v>80</v>
      </c>
      <c r="J7" s="13">
        <f t="shared" si="0"/>
        <v>36113.684800479998</v>
      </c>
    </row>
    <row r="8" spans="1:10" s="1" customFormat="1" ht="30" customHeight="1">
      <c r="A8" s="7">
        <v>6</v>
      </c>
      <c r="B8" s="8" t="s">
        <v>1127</v>
      </c>
      <c r="C8" s="8" t="s">
        <v>928</v>
      </c>
      <c r="D8" s="8" t="s">
        <v>130</v>
      </c>
      <c r="E8" s="8" t="s">
        <v>1128</v>
      </c>
      <c r="F8" s="8" t="s">
        <v>1118</v>
      </c>
      <c r="G8" s="8">
        <v>200000</v>
      </c>
      <c r="H8" s="8" t="s">
        <v>1129</v>
      </c>
      <c r="I8" s="12">
        <v>20</v>
      </c>
      <c r="J8" s="13">
        <f t="shared" si="0"/>
        <v>9676.4222508886996</v>
      </c>
    </row>
    <row r="9" spans="1:10" s="1" customFormat="1" ht="30" customHeight="1">
      <c r="A9" s="7">
        <v>7</v>
      </c>
      <c r="B9" s="8" t="s">
        <v>1130</v>
      </c>
      <c r="C9" s="8" t="s">
        <v>162</v>
      </c>
      <c r="D9" s="8" t="s">
        <v>130</v>
      </c>
      <c r="E9" s="8" t="s">
        <v>1131</v>
      </c>
      <c r="F9" s="8" t="s">
        <v>1132</v>
      </c>
      <c r="G9" s="8">
        <v>138000</v>
      </c>
      <c r="H9" s="8" t="s">
        <v>1133</v>
      </c>
      <c r="I9" s="12">
        <v>13.8</v>
      </c>
      <c r="J9" s="13">
        <f t="shared" si="0"/>
        <v>6801.76225304334</v>
      </c>
    </row>
    <row r="10" spans="1:10" s="1" customFormat="1" ht="30" customHeight="1">
      <c r="A10" s="7">
        <v>8</v>
      </c>
      <c r="B10" s="8" t="s">
        <v>1134</v>
      </c>
      <c r="C10" s="8" t="s">
        <v>1135</v>
      </c>
      <c r="D10" s="8" t="s">
        <v>130</v>
      </c>
      <c r="E10" s="8" t="s">
        <v>1136</v>
      </c>
      <c r="F10" s="8" t="s">
        <v>1137</v>
      </c>
      <c r="G10" s="8">
        <v>62280</v>
      </c>
      <c r="H10" s="8" t="s">
        <v>1138</v>
      </c>
      <c r="I10" s="12">
        <v>6.2279999999999998</v>
      </c>
      <c r="J10" s="13">
        <f t="shared" si="0"/>
        <v>3194.2395985660401</v>
      </c>
    </row>
    <row r="11" spans="1:10" s="1" customFormat="1" ht="30" customHeight="1">
      <c r="A11" s="7">
        <v>9</v>
      </c>
      <c r="B11" s="8" t="s">
        <v>1139</v>
      </c>
      <c r="C11" s="8" t="s">
        <v>135</v>
      </c>
      <c r="D11" s="8" t="s">
        <v>130</v>
      </c>
      <c r="E11" s="8" t="s">
        <v>1140</v>
      </c>
      <c r="F11" s="8" t="s">
        <v>1141</v>
      </c>
      <c r="G11" s="8">
        <v>100000</v>
      </c>
      <c r="H11" s="8" t="s">
        <v>1142</v>
      </c>
      <c r="I11" s="12">
        <v>10</v>
      </c>
      <c r="J11" s="13">
        <f t="shared" si="0"/>
        <v>5008.8302723116503</v>
      </c>
    </row>
    <row r="12" spans="1:10" s="1" customFormat="1" ht="30" customHeight="1">
      <c r="A12" s="7">
        <v>10</v>
      </c>
      <c r="B12" s="8" t="s">
        <v>1143</v>
      </c>
      <c r="C12" s="8" t="s">
        <v>599</v>
      </c>
      <c r="D12" s="8" t="s">
        <v>130</v>
      </c>
      <c r="E12" s="8" t="s">
        <v>1144</v>
      </c>
      <c r="F12" s="8" t="s">
        <v>1141</v>
      </c>
      <c r="G12" s="8">
        <v>100000</v>
      </c>
      <c r="H12" s="8" t="s">
        <v>1145</v>
      </c>
      <c r="I12" s="12">
        <v>10</v>
      </c>
      <c r="J12" s="13">
        <f t="shared" si="0"/>
        <v>5008.8302723116503</v>
      </c>
    </row>
    <row r="13" spans="1:10" s="1" customFormat="1" ht="30" customHeight="1">
      <c r="A13" s="7">
        <v>11</v>
      </c>
      <c r="B13" s="8" t="s">
        <v>1146</v>
      </c>
      <c r="C13" s="8" t="s">
        <v>162</v>
      </c>
      <c r="D13" s="8" t="s">
        <v>130</v>
      </c>
      <c r="E13" s="8" t="s">
        <v>1147</v>
      </c>
      <c r="F13" s="8" t="s">
        <v>272</v>
      </c>
      <c r="G13" s="8">
        <v>38000</v>
      </c>
      <c r="H13" s="8" t="s">
        <v>1133</v>
      </c>
      <c r="I13" s="12">
        <v>3.8</v>
      </c>
      <c r="J13" s="13">
        <f t="shared" si="0"/>
        <v>1997.7021285599301</v>
      </c>
    </row>
    <row r="14" spans="1:10" s="1" customFormat="1" ht="30" customHeight="1">
      <c r="A14" s="7">
        <v>12</v>
      </c>
      <c r="B14" s="8" t="s">
        <v>1148</v>
      </c>
      <c r="C14" s="8" t="s">
        <v>162</v>
      </c>
      <c r="D14" s="8" t="s">
        <v>130</v>
      </c>
      <c r="E14" s="8" t="s">
        <v>1149</v>
      </c>
      <c r="F14" s="8" t="s">
        <v>272</v>
      </c>
      <c r="G14" s="8">
        <v>3600</v>
      </c>
      <c r="H14" s="8" t="s">
        <v>1133</v>
      </c>
      <c r="I14" s="12">
        <v>0.36</v>
      </c>
      <c r="J14" s="13">
        <f t="shared" si="0"/>
        <v>212.92354651741101</v>
      </c>
    </row>
    <row r="15" spans="1:10" s="1" customFormat="1" ht="30" customHeight="1">
      <c r="A15" s="7">
        <v>13</v>
      </c>
      <c r="B15" s="8" t="s">
        <v>1150</v>
      </c>
      <c r="C15" s="8" t="s">
        <v>1151</v>
      </c>
      <c r="D15" s="8" t="s">
        <v>130</v>
      </c>
      <c r="E15" s="8" t="s">
        <v>1152</v>
      </c>
      <c r="F15" s="8" t="s">
        <v>282</v>
      </c>
      <c r="G15" s="8">
        <v>300000</v>
      </c>
      <c r="H15" s="8" t="s">
        <v>1153</v>
      </c>
      <c r="I15" s="12">
        <v>30</v>
      </c>
      <c r="J15" s="13">
        <f t="shared" si="0"/>
        <v>14223.337244164601</v>
      </c>
    </row>
    <row r="16" spans="1:10" s="1" customFormat="1" ht="30" customHeight="1">
      <c r="A16" s="7">
        <v>14</v>
      </c>
      <c r="B16" s="8" t="s">
        <v>1154</v>
      </c>
      <c r="C16" s="8" t="s">
        <v>1155</v>
      </c>
      <c r="D16" s="8" t="s">
        <v>130</v>
      </c>
      <c r="E16" s="8" t="s">
        <v>1156</v>
      </c>
      <c r="F16" s="8" t="s">
        <v>1157</v>
      </c>
      <c r="G16" s="8">
        <v>3500000</v>
      </c>
      <c r="H16" s="8" t="s">
        <v>1126</v>
      </c>
      <c r="I16" s="12">
        <v>350</v>
      </c>
      <c r="J16" s="13">
        <f t="shared" si="0"/>
        <v>146757.72056834999</v>
      </c>
    </row>
    <row r="17" spans="1:11" s="1" customFormat="1" ht="30" customHeight="1">
      <c r="A17" s="7">
        <v>15</v>
      </c>
      <c r="B17" s="8" t="s">
        <v>1158</v>
      </c>
      <c r="C17" s="8" t="s">
        <v>249</v>
      </c>
      <c r="D17" s="8" t="s">
        <v>130</v>
      </c>
      <c r="E17" s="8" t="s">
        <v>1159</v>
      </c>
      <c r="F17" s="8" t="s">
        <v>1160</v>
      </c>
      <c r="G17" s="8">
        <v>58500</v>
      </c>
      <c r="H17" s="8" t="s">
        <v>1161</v>
      </c>
      <c r="I17" s="12">
        <v>5.85</v>
      </c>
      <c r="J17" s="13">
        <f t="shared" si="0"/>
        <v>3009.77747992588</v>
      </c>
    </row>
    <row r="18" spans="1:11" s="1" customFormat="1" ht="30" customHeight="1">
      <c r="A18" s="7">
        <v>16</v>
      </c>
      <c r="B18" s="8" t="s">
        <v>1162</v>
      </c>
      <c r="C18" s="8" t="s">
        <v>1163</v>
      </c>
      <c r="D18" s="8" t="s">
        <v>130</v>
      </c>
      <c r="E18" s="8" t="s">
        <v>1164</v>
      </c>
      <c r="F18" s="8" t="s">
        <v>1160</v>
      </c>
      <c r="G18" s="8">
        <v>30000</v>
      </c>
      <c r="H18" s="8" t="s">
        <v>1165</v>
      </c>
      <c r="I18" s="12">
        <v>3</v>
      </c>
      <c r="J18" s="13">
        <f t="shared" si="0"/>
        <v>1595.88468697131</v>
      </c>
    </row>
    <row r="19" spans="1:11" s="1" customFormat="1" ht="30" customHeight="1">
      <c r="A19" s="7">
        <v>17</v>
      </c>
      <c r="B19" s="8" t="s">
        <v>1166</v>
      </c>
      <c r="C19" s="8" t="s">
        <v>1167</v>
      </c>
      <c r="D19" s="8" t="s">
        <v>130</v>
      </c>
      <c r="E19" s="8" t="s">
        <v>1168</v>
      </c>
      <c r="F19" s="8" t="s">
        <v>1160</v>
      </c>
      <c r="G19" s="8">
        <v>30000</v>
      </c>
      <c r="H19" s="8" t="s">
        <v>1165</v>
      </c>
      <c r="I19" s="12">
        <v>3</v>
      </c>
      <c r="J19" s="13">
        <f t="shared" si="0"/>
        <v>1595.88468697131</v>
      </c>
    </row>
    <row r="20" spans="1:11" s="1" customFormat="1" ht="30" customHeight="1">
      <c r="A20" s="7">
        <v>18</v>
      </c>
      <c r="B20" s="8" t="s">
        <v>1169</v>
      </c>
      <c r="C20" s="8" t="s">
        <v>1167</v>
      </c>
      <c r="D20" s="8" t="s">
        <v>130</v>
      </c>
      <c r="E20" s="8" t="s">
        <v>1170</v>
      </c>
      <c r="F20" s="8" t="s">
        <v>1160</v>
      </c>
      <c r="G20" s="8">
        <v>20000</v>
      </c>
      <c r="H20" s="8" t="s">
        <v>1165</v>
      </c>
      <c r="I20" s="12">
        <v>5</v>
      </c>
      <c r="J20" s="13">
        <f t="shared" si="0"/>
        <v>2592.7331451995501</v>
      </c>
    </row>
    <row r="21" spans="1:11" s="1" customFormat="1" ht="30" customHeight="1">
      <c r="A21" s="7">
        <v>19</v>
      </c>
      <c r="B21" s="8" t="s">
        <v>1171</v>
      </c>
      <c r="C21" s="8" t="s">
        <v>1172</v>
      </c>
      <c r="D21" s="8" t="s">
        <v>130</v>
      </c>
      <c r="E21" s="8" t="s">
        <v>1173</v>
      </c>
      <c r="F21" s="8" t="s">
        <v>1174</v>
      </c>
      <c r="G21" s="8">
        <v>77000</v>
      </c>
      <c r="H21" s="8" t="s">
        <v>1175</v>
      </c>
      <c r="I21" s="12">
        <v>15.4</v>
      </c>
      <c r="J21" s="13">
        <f t="shared" si="0"/>
        <v>7548.85355612492</v>
      </c>
    </row>
    <row r="22" spans="1:11" s="1" customFormat="1" ht="30" customHeight="1">
      <c r="A22" s="7">
        <v>20</v>
      </c>
      <c r="B22" s="8" t="s">
        <v>1176</v>
      </c>
      <c r="C22" s="8" t="s">
        <v>1177</v>
      </c>
      <c r="D22" s="8" t="s">
        <v>130</v>
      </c>
      <c r="E22" s="8" t="s">
        <v>1178</v>
      </c>
      <c r="F22" s="8">
        <v>42332</v>
      </c>
      <c r="G22" s="8">
        <v>100000</v>
      </c>
      <c r="H22" s="8" t="s">
        <v>1179</v>
      </c>
      <c r="I22" s="12">
        <v>10</v>
      </c>
      <c r="J22" s="13">
        <f t="shared" si="0"/>
        <v>5008.8302723116503</v>
      </c>
    </row>
    <row r="23" spans="1:11" s="1" customFormat="1" ht="30" customHeight="1">
      <c r="A23" s="7">
        <v>21</v>
      </c>
      <c r="B23" s="8" t="s">
        <v>1180</v>
      </c>
      <c r="C23" s="8" t="s">
        <v>528</v>
      </c>
      <c r="D23" s="8" t="s">
        <v>130</v>
      </c>
      <c r="E23" s="8" t="s">
        <v>1181</v>
      </c>
      <c r="F23" s="8" t="s">
        <v>1182</v>
      </c>
      <c r="G23" s="8">
        <v>150000</v>
      </c>
      <c r="H23" s="8" t="s">
        <v>1183</v>
      </c>
      <c r="I23" s="12">
        <v>15</v>
      </c>
      <c r="J23" s="13">
        <f t="shared" si="0"/>
        <v>7362.4610744251304</v>
      </c>
    </row>
    <row r="24" spans="1:11" s="1" customFormat="1" ht="30" customHeight="1">
      <c r="A24" s="7">
        <v>22</v>
      </c>
      <c r="B24" s="8" t="s">
        <v>1184</v>
      </c>
      <c r="C24" s="8" t="s">
        <v>158</v>
      </c>
      <c r="D24" s="8" t="s">
        <v>130</v>
      </c>
      <c r="E24" s="8" t="s">
        <v>1185</v>
      </c>
      <c r="F24" s="8" t="s">
        <v>1186</v>
      </c>
      <c r="G24" s="8">
        <v>160400</v>
      </c>
      <c r="H24" s="8" t="s">
        <v>1187</v>
      </c>
      <c r="I24" s="12">
        <v>16.04</v>
      </c>
      <c r="J24" s="13">
        <f t="shared" si="0"/>
        <v>7846.5809820365503</v>
      </c>
    </row>
    <row r="25" spans="1:11" s="1" customFormat="1" ht="30" customHeight="1">
      <c r="A25" s="7">
        <v>23</v>
      </c>
      <c r="B25" s="8" t="s">
        <v>1188</v>
      </c>
      <c r="C25" s="8" t="s">
        <v>139</v>
      </c>
      <c r="D25" s="8" t="s">
        <v>130</v>
      </c>
      <c r="E25" s="8" t="s">
        <v>1189</v>
      </c>
      <c r="F25" s="8" t="s">
        <v>1190</v>
      </c>
      <c r="G25" s="8">
        <v>50000</v>
      </c>
      <c r="H25" s="8" t="s">
        <v>1191</v>
      </c>
      <c r="I25" s="12">
        <v>5</v>
      </c>
      <c r="J25" s="13">
        <f t="shared" si="0"/>
        <v>2592.7331451995501</v>
      </c>
    </row>
    <row r="26" spans="1:11" s="1" customFormat="1" ht="30" customHeight="1">
      <c r="A26" s="7">
        <v>24</v>
      </c>
      <c r="B26" s="8" t="s">
        <v>1192</v>
      </c>
      <c r="C26" s="8" t="s">
        <v>915</v>
      </c>
      <c r="D26" s="8" t="s">
        <v>130</v>
      </c>
      <c r="E26" s="8" t="s">
        <v>1193</v>
      </c>
      <c r="F26" s="8" t="s">
        <v>1194</v>
      </c>
      <c r="G26" s="8">
        <v>425000</v>
      </c>
      <c r="H26" s="8" t="s">
        <v>1195</v>
      </c>
      <c r="I26" s="12">
        <v>42.5</v>
      </c>
      <c r="J26" s="13">
        <f t="shared" si="0"/>
        <v>19801.8514923902</v>
      </c>
    </row>
    <row r="27" spans="1:11" s="1" customFormat="1" ht="30" customHeight="1">
      <c r="A27" s="7">
        <v>25</v>
      </c>
      <c r="B27" s="8" t="s">
        <v>1196</v>
      </c>
      <c r="C27" s="8" t="s">
        <v>1108</v>
      </c>
      <c r="D27" s="8" t="s">
        <v>130</v>
      </c>
      <c r="E27" s="8" t="s">
        <v>1197</v>
      </c>
      <c r="F27" s="8" t="s">
        <v>1198</v>
      </c>
      <c r="G27" s="8">
        <v>203000</v>
      </c>
      <c r="H27" s="8" t="s">
        <v>1111</v>
      </c>
      <c r="I27" s="12">
        <v>20.3</v>
      </c>
      <c r="J27" s="13">
        <f t="shared" si="0"/>
        <v>9814.2598289834496</v>
      </c>
    </row>
    <row r="28" spans="1:11" s="1" customFormat="1" ht="30" customHeight="1">
      <c r="A28" s="7">
        <v>26</v>
      </c>
      <c r="B28" s="8" t="s">
        <v>1199</v>
      </c>
      <c r="C28" s="8" t="s">
        <v>497</v>
      </c>
      <c r="D28" s="8" t="s">
        <v>130</v>
      </c>
      <c r="E28" s="8" t="s">
        <v>1200</v>
      </c>
      <c r="F28" s="8" t="s">
        <v>1201</v>
      </c>
      <c r="G28" s="8">
        <v>100000</v>
      </c>
      <c r="H28" s="8" t="s">
        <v>1202</v>
      </c>
      <c r="I28" s="12">
        <v>10</v>
      </c>
      <c r="J28" s="13">
        <f t="shared" si="0"/>
        <v>5008.8302723116503</v>
      </c>
    </row>
    <row r="29" spans="1:11" s="1" customFormat="1" ht="30" customHeight="1">
      <c r="A29" s="7">
        <v>27</v>
      </c>
      <c r="B29" s="8" t="s">
        <v>1203</v>
      </c>
      <c r="C29" s="8" t="s">
        <v>1204</v>
      </c>
      <c r="D29" s="8" t="s">
        <v>130</v>
      </c>
      <c r="E29" s="8" t="s">
        <v>1205</v>
      </c>
      <c r="F29" s="8" t="s">
        <v>1206</v>
      </c>
      <c r="G29" s="8">
        <v>128880</v>
      </c>
      <c r="H29" s="8" t="s">
        <v>1207</v>
      </c>
      <c r="I29" s="12">
        <v>12.888</v>
      </c>
      <c r="J29" s="13">
        <f t="shared" si="0"/>
        <v>6374.0074480064504</v>
      </c>
    </row>
    <row r="30" spans="1:11" s="1" customFormat="1" ht="30" customHeight="1">
      <c r="A30" s="7">
        <v>28</v>
      </c>
      <c r="B30" s="8" t="s">
        <v>1208</v>
      </c>
      <c r="C30" s="8" t="s">
        <v>162</v>
      </c>
      <c r="D30" s="8" t="s">
        <v>130</v>
      </c>
      <c r="E30" s="8" t="s">
        <v>1209</v>
      </c>
      <c r="F30" s="8" t="s">
        <v>1210</v>
      </c>
      <c r="G30" s="8">
        <v>100000</v>
      </c>
      <c r="H30" s="8" t="s">
        <v>1211</v>
      </c>
      <c r="I30" s="12">
        <v>10</v>
      </c>
      <c r="J30" s="13">
        <f t="shared" si="0"/>
        <v>5008.8302723116503</v>
      </c>
    </row>
    <row r="31" spans="1:11" s="2" customFormat="1" ht="30" customHeight="1">
      <c r="A31" s="9">
        <v>29</v>
      </c>
      <c r="B31" s="10" t="s">
        <v>1212</v>
      </c>
      <c r="C31" s="10" t="s">
        <v>162</v>
      </c>
      <c r="D31" s="10" t="s">
        <v>130</v>
      </c>
      <c r="E31" s="10" t="s">
        <v>1209</v>
      </c>
      <c r="F31" s="10">
        <v>42551</v>
      </c>
      <c r="G31" s="10">
        <v>100000</v>
      </c>
      <c r="H31" s="10" t="s">
        <v>1213</v>
      </c>
      <c r="I31" s="14">
        <v>10</v>
      </c>
      <c r="J31" s="15">
        <f t="shared" si="0"/>
        <v>5008.8302723116503</v>
      </c>
    </row>
    <row r="32" spans="1:11">
      <c r="J32" s="16">
        <f>SUM(J3:J31)</f>
        <v>342199.48313966597</v>
      </c>
      <c r="K32" s="17" t="s">
        <v>29</v>
      </c>
    </row>
    <row r="33" spans="10:11">
      <c r="J33" s="16">
        <v>549240.27445203101</v>
      </c>
      <c r="K33" s="17" t="s">
        <v>17</v>
      </c>
    </row>
    <row r="34" spans="10:11">
      <c r="J34" s="16">
        <v>18000</v>
      </c>
      <c r="K34" s="17" t="s">
        <v>110</v>
      </c>
    </row>
    <row r="35" spans="10:11">
      <c r="J35" s="16">
        <v>104162</v>
      </c>
      <c r="K35" s="17" t="s">
        <v>34</v>
      </c>
    </row>
    <row r="36" spans="10:11">
      <c r="J36" s="16">
        <v>59735</v>
      </c>
      <c r="K36" s="17" t="s">
        <v>1214</v>
      </c>
    </row>
    <row r="37" spans="10:11">
      <c r="J37" s="16">
        <v>30000</v>
      </c>
      <c r="K37" s="17" t="s">
        <v>96</v>
      </c>
    </row>
    <row r="38" spans="10:11">
      <c r="J38" s="16">
        <v>55000</v>
      </c>
      <c r="K38" s="17" t="s">
        <v>104</v>
      </c>
    </row>
    <row r="39" spans="10:11">
      <c r="J39" s="16">
        <v>660000</v>
      </c>
      <c r="K39" s="17" t="s">
        <v>72</v>
      </c>
    </row>
    <row r="40" spans="10:11">
      <c r="J40" s="16">
        <v>0</v>
      </c>
      <c r="K40" s="17" t="s">
        <v>1215</v>
      </c>
    </row>
    <row r="41" spans="10:11">
      <c r="J41" s="16">
        <v>20000</v>
      </c>
      <c r="K41" s="17" t="s">
        <v>1216</v>
      </c>
    </row>
    <row r="42" spans="10:11">
      <c r="J42" s="16">
        <v>72000</v>
      </c>
      <c r="K42" s="17" t="s">
        <v>91</v>
      </c>
    </row>
    <row r="43" spans="10:11">
      <c r="J43" s="16">
        <v>60000</v>
      </c>
      <c r="K43" s="17" t="s">
        <v>1217</v>
      </c>
    </row>
    <row r="44" spans="10:11">
      <c r="J44" s="16">
        <v>102500</v>
      </c>
      <c r="K44" s="17" t="s">
        <v>46</v>
      </c>
    </row>
    <row r="45" spans="10:11">
      <c r="J45" s="16">
        <v>1015922</v>
      </c>
      <c r="K45" s="17" t="s">
        <v>15</v>
      </c>
    </row>
    <row r="46" spans="10:11">
      <c r="J46" s="16">
        <f>SUM(J32:J45)</f>
        <v>3088758.7575916969</v>
      </c>
      <c r="K46" s="17"/>
    </row>
  </sheetData>
  <mergeCells count="1">
    <mergeCell ref="A1:J1"/>
  </mergeCells>
  <phoneticPr fontId="53" type="noConversion"/>
  <pageMargins left="0.75" right="0.75" top="1" bottom="1" header="0.50902777777777797" footer="0.50902777777777797"/>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2"/>
  <sheetViews>
    <sheetView topLeftCell="A20" workbookViewId="0">
      <selection activeCell="H25" sqref="H25"/>
    </sheetView>
  </sheetViews>
  <sheetFormatPr defaultColWidth="9" defaultRowHeight="13.5"/>
  <cols>
    <col min="1" max="1" width="12.125" style="114" customWidth="1"/>
    <col min="2" max="2" width="22.75" customWidth="1"/>
    <col min="3" max="3" width="8.5" customWidth="1"/>
    <col min="4" max="5" width="9.375" customWidth="1"/>
    <col min="6" max="6" width="20.25" customWidth="1"/>
    <col min="7" max="7" width="14.5" customWidth="1"/>
    <col min="8" max="8" width="9.375" style="61" customWidth="1"/>
    <col min="9" max="9" width="24.75" customWidth="1"/>
    <col min="13" max="13" width="11.5" customWidth="1"/>
    <col min="45" max="45" width="11.5" customWidth="1"/>
    <col min="77" max="77" width="11.5" customWidth="1"/>
    <col min="79" max="84" width="9" hidden="1" customWidth="1"/>
    <col min="109" max="109" width="11.5" customWidth="1"/>
    <col min="141" max="141" width="11.5" customWidth="1"/>
    <col min="173" max="173" width="11.5" customWidth="1"/>
    <col min="205" max="205" width="11.5" customWidth="1"/>
    <col min="207" max="212" width="9" hidden="1" customWidth="1"/>
  </cols>
  <sheetData>
    <row r="1" spans="1:256" ht="20.25">
      <c r="A1" s="251" t="s">
        <v>117</v>
      </c>
      <c r="B1" s="252"/>
      <c r="C1" s="252"/>
      <c r="D1" s="252"/>
      <c r="E1" s="252"/>
      <c r="F1" s="252"/>
      <c r="G1" s="252"/>
      <c r="H1" s="252"/>
      <c r="I1" t="s">
        <v>9</v>
      </c>
    </row>
    <row r="2" spans="1:256" s="146" customFormat="1" ht="30" customHeight="1">
      <c r="A2" s="150" t="s">
        <v>118</v>
      </c>
      <c r="B2" s="150" t="s">
        <v>119</v>
      </c>
      <c r="C2" s="150" t="s">
        <v>120</v>
      </c>
      <c r="D2" s="150" t="s">
        <v>121</v>
      </c>
      <c r="E2" s="151" t="s">
        <v>122</v>
      </c>
      <c r="F2" s="151" t="s">
        <v>123</v>
      </c>
      <c r="G2" s="151" t="s">
        <v>124</v>
      </c>
      <c r="H2" s="152" t="s">
        <v>125</v>
      </c>
    </row>
    <row r="3" spans="1:256" s="147" customFormat="1" ht="30" customHeight="1">
      <c r="A3" s="93">
        <v>1</v>
      </c>
      <c r="B3" s="153" t="s">
        <v>126</v>
      </c>
      <c r="C3" s="153" t="s">
        <v>127</v>
      </c>
      <c r="D3" s="153" t="s">
        <v>128</v>
      </c>
      <c r="E3" s="154" t="s">
        <v>129</v>
      </c>
      <c r="F3" s="93" t="s">
        <v>130</v>
      </c>
      <c r="G3" s="155">
        <v>250000</v>
      </c>
      <c r="H3" s="156">
        <f t="shared" ref="H3:H7" si="0">786*POWER(G3/10000,0.95)</f>
        <v>16728.8294775334</v>
      </c>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row>
    <row r="4" spans="1:256" s="147" customFormat="1" ht="30" customHeight="1">
      <c r="A4" s="93">
        <v>2</v>
      </c>
      <c r="B4" s="153" t="s">
        <v>131</v>
      </c>
      <c r="C4" s="153" t="s">
        <v>127</v>
      </c>
      <c r="D4" s="153" t="s">
        <v>128</v>
      </c>
      <c r="E4" s="154" t="s">
        <v>132</v>
      </c>
      <c r="F4" s="93" t="s">
        <v>130</v>
      </c>
      <c r="G4" s="155">
        <v>110000</v>
      </c>
      <c r="H4" s="156">
        <f t="shared" si="0"/>
        <v>7669.1211237835496</v>
      </c>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row>
    <row r="5" spans="1:256" s="147" customFormat="1" ht="30" customHeight="1">
      <c r="A5" s="93">
        <v>3</v>
      </c>
      <c r="B5" s="153" t="s">
        <v>133</v>
      </c>
      <c r="C5" s="153" t="s">
        <v>134</v>
      </c>
      <c r="D5" s="153" t="s">
        <v>128</v>
      </c>
      <c r="E5" s="93" t="s">
        <v>135</v>
      </c>
      <c r="F5" s="93" t="s">
        <v>130</v>
      </c>
      <c r="G5" s="157">
        <v>600000</v>
      </c>
      <c r="H5" s="156">
        <f t="shared" ref="H5:H8" si="1">1235*POWER(G5/10000,0.95)</f>
        <v>60382.438188327797</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c r="GU5" s="146"/>
      <c r="GV5" s="146"/>
      <c r="GW5" s="146"/>
      <c r="GX5" s="146"/>
      <c r="GY5" s="146"/>
      <c r="GZ5" s="146"/>
      <c r="HA5" s="146"/>
      <c r="HB5" s="146"/>
      <c r="HC5" s="146"/>
      <c r="HD5" s="146"/>
      <c r="HE5" s="146"/>
      <c r="HF5" s="146"/>
      <c r="HG5" s="146"/>
      <c r="HH5" s="146"/>
      <c r="HI5" s="146"/>
      <c r="HJ5" s="146"/>
      <c r="HK5" s="146"/>
      <c r="HL5" s="146"/>
      <c r="HM5" s="146"/>
      <c r="HN5" s="146"/>
      <c r="HO5" s="146"/>
      <c r="HP5" s="146"/>
      <c r="HQ5" s="146"/>
      <c r="HR5" s="146"/>
      <c r="HS5" s="146"/>
      <c r="HT5" s="146"/>
      <c r="HU5" s="146"/>
      <c r="HV5" s="146"/>
      <c r="HW5" s="146"/>
      <c r="HX5" s="146"/>
      <c r="HY5" s="146"/>
      <c r="HZ5" s="146"/>
      <c r="IA5" s="146"/>
      <c r="IB5" s="146"/>
      <c r="IC5" s="146"/>
      <c r="ID5" s="146"/>
      <c r="IE5" s="146"/>
      <c r="IF5" s="146"/>
      <c r="IG5" s="146"/>
      <c r="IH5" s="146"/>
      <c r="II5" s="146"/>
      <c r="IJ5" s="146"/>
      <c r="IK5" s="146"/>
      <c r="IL5" s="146"/>
      <c r="IM5" s="146"/>
      <c r="IN5" s="146"/>
      <c r="IO5" s="146"/>
      <c r="IP5" s="146"/>
      <c r="IQ5" s="146"/>
      <c r="IR5" s="146"/>
      <c r="IS5" s="146"/>
      <c r="IT5" s="146"/>
      <c r="IU5" s="146"/>
      <c r="IV5" s="146"/>
    </row>
    <row r="6" spans="1:256" s="148" customFormat="1" ht="30" customHeight="1">
      <c r="A6" s="158">
        <v>4</v>
      </c>
      <c r="B6" s="159" t="s">
        <v>136</v>
      </c>
      <c r="C6" s="159" t="s">
        <v>134</v>
      </c>
      <c r="D6" s="159" t="s">
        <v>128</v>
      </c>
      <c r="E6" s="160" t="s">
        <v>135</v>
      </c>
      <c r="F6" s="158" t="s">
        <v>130</v>
      </c>
      <c r="G6" s="161">
        <v>1200000</v>
      </c>
      <c r="H6" s="162">
        <f t="shared" si="1"/>
        <v>116651.18135033001</v>
      </c>
      <c r="I6" s="173" t="s">
        <v>137</v>
      </c>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row>
    <row r="7" spans="1:256" ht="30" customHeight="1">
      <c r="A7" s="93">
        <v>5</v>
      </c>
      <c r="B7" s="153" t="s">
        <v>138</v>
      </c>
      <c r="C7" s="153" t="s">
        <v>127</v>
      </c>
      <c r="D7" s="153" t="s">
        <v>128</v>
      </c>
      <c r="E7" s="154" t="s">
        <v>139</v>
      </c>
      <c r="F7" s="93" t="s">
        <v>130</v>
      </c>
      <c r="G7" s="155">
        <v>100000</v>
      </c>
      <c r="H7" s="156">
        <f t="shared" si="0"/>
        <v>7005.2323737312399</v>
      </c>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6"/>
      <c r="HS7" s="146"/>
      <c r="HT7" s="146"/>
      <c r="HU7" s="146"/>
      <c r="HV7" s="146"/>
      <c r="HW7" s="146"/>
      <c r="HX7" s="146"/>
      <c r="HY7" s="146"/>
      <c r="HZ7" s="146"/>
      <c r="IA7" s="146"/>
      <c r="IB7" s="146"/>
      <c r="IC7" s="146"/>
      <c r="ID7" s="146"/>
      <c r="IE7" s="146"/>
      <c r="IF7" s="146"/>
      <c r="IG7" s="146"/>
      <c r="IH7" s="146"/>
      <c r="II7" s="146"/>
      <c r="IJ7" s="146"/>
      <c r="IK7" s="146"/>
      <c r="IL7" s="146"/>
      <c r="IM7" s="146"/>
      <c r="IN7" s="146"/>
      <c r="IO7" s="146"/>
      <c r="IP7" s="146"/>
      <c r="IQ7" s="146"/>
      <c r="IR7" s="146"/>
      <c r="IS7" s="146"/>
      <c r="IT7" s="146"/>
      <c r="IU7" s="146"/>
      <c r="IV7" s="146"/>
    </row>
    <row r="8" spans="1:256" ht="30" customHeight="1">
      <c r="A8" s="93">
        <v>6</v>
      </c>
      <c r="B8" s="153" t="s">
        <v>140</v>
      </c>
      <c r="C8" s="153" t="s">
        <v>134</v>
      </c>
      <c r="D8" s="153" t="s">
        <v>128</v>
      </c>
      <c r="E8" s="93" t="s">
        <v>141</v>
      </c>
      <c r="F8" s="93" t="s">
        <v>130</v>
      </c>
      <c r="G8" s="157">
        <v>900000</v>
      </c>
      <c r="H8" s="156">
        <f t="shared" si="1"/>
        <v>88755.9223553552</v>
      </c>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6"/>
      <c r="EG8" s="146"/>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6"/>
      <c r="FZ8" s="146"/>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6"/>
      <c r="HS8" s="146"/>
      <c r="HT8" s="146"/>
      <c r="HU8" s="146"/>
      <c r="HV8" s="146"/>
      <c r="HW8" s="146"/>
      <c r="HX8" s="146"/>
      <c r="HY8" s="146"/>
      <c r="HZ8" s="146"/>
      <c r="IA8" s="146"/>
      <c r="IB8" s="146"/>
      <c r="IC8" s="146"/>
      <c r="ID8" s="146"/>
      <c r="IE8" s="146"/>
      <c r="IF8" s="146"/>
      <c r="IG8" s="146"/>
      <c r="IH8" s="146"/>
      <c r="II8" s="146"/>
      <c r="IJ8" s="146"/>
      <c r="IK8" s="146"/>
      <c r="IL8" s="146"/>
      <c r="IM8" s="146"/>
      <c r="IN8" s="146"/>
      <c r="IO8" s="146"/>
      <c r="IP8" s="146"/>
      <c r="IQ8" s="146"/>
      <c r="IR8" s="146"/>
      <c r="IS8" s="146"/>
      <c r="IT8" s="146"/>
      <c r="IU8" s="146"/>
      <c r="IV8" s="146"/>
    </row>
    <row r="9" spans="1:256" ht="30" customHeight="1">
      <c r="A9" s="93">
        <v>7</v>
      </c>
      <c r="B9" s="153" t="s">
        <v>142</v>
      </c>
      <c r="C9" s="153" t="s">
        <v>127</v>
      </c>
      <c r="D9" s="153" t="s">
        <v>128</v>
      </c>
      <c r="E9" s="154" t="s">
        <v>141</v>
      </c>
      <c r="F9" s="93" t="s">
        <v>130</v>
      </c>
      <c r="G9" s="155">
        <v>220000</v>
      </c>
      <c r="H9" s="156">
        <f>786*POWER(G9/10000,0.95)</f>
        <v>14815.7654087749</v>
      </c>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row>
    <row r="10" spans="1:256" ht="30" customHeight="1">
      <c r="A10" s="93">
        <v>8</v>
      </c>
      <c r="B10" s="153" t="s">
        <v>143</v>
      </c>
      <c r="C10" s="153" t="s">
        <v>134</v>
      </c>
      <c r="D10" s="153" t="s">
        <v>128</v>
      </c>
      <c r="E10" s="93" t="s">
        <v>144</v>
      </c>
      <c r="F10" s="93" t="s">
        <v>130</v>
      </c>
      <c r="G10" s="157">
        <v>2200000</v>
      </c>
      <c r="H10" s="156">
        <f t="shared" ref="H10:H13" si="2">1235*POWER(G10/10000,0.95)</f>
        <v>207476.30473764701</v>
      </c>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6"/>
      <c r="EG10" s="146"/>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6"/>
      <c r="HS10" s="146"/>
      <c r="HT10" s="146"/>
      <c r="HU10" s="146"/>
      <c r="HV10" s="146"/>
      <c r="HW10" s="146"/>
      <c r="HX10" s="146"/>
      <c r="HY10" s="146"/>
      <c r="HZ10" s="146"/>
      <c r="IA10" s="146"/>
      <c r="IB10" s="146"/>
      <c r="IC10" s="146"/>
      <c r="ID10" s="146"/>
      <c r="IE10" s="146"/>
      <c r="IF10" s="146"/>
      <c r="IG10" s="146"/>
      <c r="IH10" s="146"/>
      <c r="II10" s="146"/>
      <c r="IJ10" s="146"/>
      <c r="IK10" s="146"/>
      <c r="IL10" s="146"/>
      <c r="IM10" s="146"/>
      <c r="IN10" s="146"/>
      <c r="IO10" s="146"/>
      <c r="IP10" s="146"/>
      <c r="IQ10" s="146"/>
      <c r="IR10" s="146"/>
      <c r="IS10" s="146"/>
      <c r="IT10" s="146"/>
      <c r="IU10" s="146"/>
      <c r="IV10" s="146"/>
    </row>
    <row r="11" spans="1:256" ht="30" customHeight="1">
      <c r="A11" s="93">
        <v>9</v>
      </c>
      <c r="B11" s="153" t="s">
        <v>145</v>
      </c>
      <c r="C11" s="153" t="s">
        <v>134</v>
      </c>
      <c r="D11" s="153" t="s">
        <v>128</v>
      </c>
      <c r="E11" s="93" t="s">
        <v>146</v>
      </c>
      <c r="F11" s="93" t="s">
        <v>130</v>
      </c>
      <c r="G11" s="157">
        <v>1520000</v>
      </c>
      <c r="H11" s="156">
        <f t="shared" si="2"/>
        <v>146022.024764734</v>
      </c>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146"/>
      <c r="CU11" s="146"/>
      <c r="CV11" s="146"/>
      <c r="CW11" s="146"/>
      <c r="CX11" s="146"/>
      <c r="CY11" s="146"/>
      <c r="CZ11" s="146"/>
      <c r="DA11" s="146"/>
      <c r="DB11" s="146"/>
      <c r="DC11" s="146"/>
      <c r="DD11" s="146"/>
      <c r="DE11" s="146"/>
      <c r="DF11" s="146"/>
      <c r="DG11" s="146"/>
      <c r="DH11" s="146"/>
      <c r="DI11" s="146"/>
      <c r="DJ11" s="146"/>
      <c r="DK11" s="146"/>
      <c r="DL11" s="146"/>
      <c r="DM11" s="146"/>
      <c r="DN11" s="146"/>
      <c r="DO11" s="146"/>
      <c r="DP11" s="146"/>
      <c r="DQ11" s="146"/>
      <c r="DR11" s="146"/>
      <c r="DS11" s="146"/>
      <c r="DT11" s="146"/>
      <c r="DU11" s="146"/>
      <c r="DV11" s="146"/>
      <c r="DW11" s="146"/>
      <c r="DX11" s="146"/>
      <c r="DY11" s="146"/>
      <c r="DZ11" s="146"/>
      <c r="EA11" s="146"/>
      <c r="EB11" s="146"/>
      <c r="EC11" s="146"/>
      <c r="ED11" s="146"/>
      <c r="EE11" s="146"/>
      <c r="EF11" s="146"/>
      <c r="EG11" s="146"/>
      <c r="EH11" s="146"/>
      <c r="EI11" s="146"/>
      <c r="EJ11" s="146"/>
      <c r="EK11" s="146"/>
      <c r="EL11" s="146"/>
      <c r="EM11" s="146"/>
      <c r="EN11" s="146"/>
      <c r="EO11" s="146"/>
      <c r="EP11" s="146"/>
      <c r="EQ11" s="146"/>
      <c r="ER11" s="146"/>
      <c r="ES11" s="146"/>
      <c r="ET11" s="146"/>
      <c r="EU11" s="146"/>
      <c r="EV11" s="146"/>
      <c r="EW11" s="146"/>
      <c r="EX11" s="146"/>
      <c r="EY11" s="146"/>
      <c r="EZ11" s="146"/>
      <c r="FA11" s="146"/>
      <c r="FB11" s="146"/>
      <c r="FC11" s="146"/>
      <c r="FD11" s="146"/>
      <c r="FE11" s="146"/>
      <c r="FF11" s="146"/>
      <c r="FG11" s="146"/>
      <c r="FH11" s="146"/>
      <c r="FI11" s="146"/>
      <c r="FJ11" s="146"/>
      <c r="FK11" s="146"/>
      <c r="FL11" s="146"/>
      <c r="FM11" s="146"/>
      <c r="FN11" s="146"/>
      <c r="FO11" s="146"/>
      <c r="FP11" s="146"/>
      <c r="FQ11" s="146"/>
      <c r="FR11" s="146"/>
      <c r="FS11" s="146"/>
      <c r="FT11" s="146"/>
      <c r="FU11" s="146"/>
      <c r="FV11" s="146"/>
      <c r="FW11" s="146"/>
      <c r="FX11" s="146"/>
      <c r="FY11" s="146"/>
      <c r="FZ11" s="146"/>
      <c r="GA11" s="146"/>
      <c r="GB11" s="146"/>
      <c r="GC11" s="146"/>
      <c r="GD11" s="146"/>
      <c r="GE11" s="146"/>
      <c r="GF11" s="146"/>
      <c r="GG11" s="146"/>
      <c r="GH11" s="146"/>
      <c r="GI11" s="146"/>
      <c r="GJ11" s="146"/>
      <c r="GK11" s="146"/>
      <c r="GL11" s="146"/>
      <c r="GM11" s="146"/>
      <c r="GN11" s="146"/>
      <c r="GO11" s="146"/>
      <c r="GP11" s="146"/>
      <c r="GQ11" s="146"/>
      <c r="GR11" s="146"/>
      <c r="GS11" s="146"/>
      <c r="GT11" s="146"/>
      <c r="GU11" s="146"/>
      <c r="GV11" s="146"/>
      <c r="GW11" s="146"/>
      <c r="GX11" s="146"/>
      <c r="GY11" s="146"/>
      <c r="GZ11" s="146"/>
      <c r="HA11" s="146"/>
      <c r="HB11" s="146"/>
      <c r="HC11" s="146"/>
      <c r="HD11" s="146"/>
      <c r="HE11" s="146"/>
      <c r="HF11" s="146"/>
      <c r="HG11" s="146"/>
      <c r="HH11" s="146"/>
      <c r="HI11" s="146"/>
      <c r="HJ11" s="146"/>
      <c r="HK11" s="146"/>
      <c r="HL11" s="146"/>
      <c r="HM11" s="146"/>
      <c r="HN11" s="146"/>
      <c r="HO11" s="146"/>
      <c r="HP11" s="146"/>
      <c r="HQ11" s="146"/>
      <c r="HR11" s="146"/>
      <c r="HS11" s="146"/>
      <c r="HT11" s="146"/>
      <c r="HU11" s="146"/>
      <c r="HV11" s="146"/>
      <c r="HW11" s="146"/>
      <c r="HX11" s="146"/>
      <c r="HY11" s="146"/>
      <c r="HZ11" s="146"/>
      <c r="IA11" s="146"/>
      <c r="IB11" s="146"/>
      <c r="IC11" s="146"/>
      <c r="ID11" s="146"/>
      <c r="IE11" s="146"/>
      <c r="IF11" s="146"/>
      <c r="IG11" s="146"/>
      <c r="IH11" s="146"/>
      <c r="II11" s="146"/>
      <c r="IJ11" s="146"/>
      <c r="IK11" s="146"/>
      <c r="IL11" s="146"/>
      <c r="IM11" s="146"/>
      <c r="IN11" s="146"/>
      <c r="IO11" s="146"/>
      <c r="IP11" s="146"/>
      <c r="IQ11" s="146"/>
      <c r="IR11" s="146"/>
      <c r="IS11" s="146"/>
      <c r="IT11" s="146"/>
      <c r="IU11" s="146"/>
      <c r="IV11" s="146"/>
    </row>
    <row r="12" spans="1:256" ht="30" customHeight="1">
      <c r="A12" s="93">
        <v>10</v>
      </c>
      <c r="B12" s="153" t="s">
        <v>147</v>
      </c>
      <c r="C12" s="153" t="s">
        <v>134</v>
      </c>
      <c r="D12" s="153" t="s">
        <v>128</v>
      </c>
      <c r="E12" s="93" t="s">
        <v>146</v>
      </c>
      <c r="F12" s="93" t="s">
        <v>130</v>
      </c>
      <c r="G12" s="157">
        <v>357700</v>
      </c>
      <c r="H12" s="156">
        <f t="shared" si="2"/>
        <v>36941.110836347303</v>
      </c>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6"/>
      <c r="HS12" s="146"/>
      <c r="HT12" s="146"/>
      <c r="HU12" s="146"/>
      <c r="HV12" s="146"/>
      <c r="HW12" s="146"/>
      <c r="HX12" s="146"/>
      <c r="HY12" s="146"/>
      <c r="HZ12" s="146"/>
      <c r="IA12" s="146"/>
      <c r="IB12" s="146"/>
      <c r="IC12" s="146"/>
      <c r="ID12" s="146"/>
      <c r="IE12" s="146"/>
      <c r="IF12" s="146"/>
      <c r="IG12" s="146"/>
      <c r="IH12" s="146"/>
      <c r="II12" s="146"/>
      <c r="IJ12" s="146"/>
      <c r="IK12" s="146"/>
      <c r="IL12" s="146"/>
      <c r="IM12" s="146"/>
      <c r="IN12" s="146"/>
      <c r="IO12" s="146"/>
      <c r="IP12" s="146"/>
      <c r="IQ12" s="146"/>
      <c r="IR12" s="146"/>
      <c r="IS12" s="146"/>
      <c r="IT12" s="146"/>
      <c r="IU12" s="146"/>
      <c r="IV12" s="146"/>
    </row>
    <row r="13" spans="1:256" ht="30" customHeight="1">
      <c r="A13" s="93">
        <v>11</v>
      </c>
      <c r="B13" s="153" t="s">
        <v>148</v>
      </c>
      <c r="C13" s="153" t="s">
        <v>134</v>
      </c>
      <c r="D13" s="153" t="s">
        <v>128</v>
      </c>
      <c r="E13" s="93" t="s">
        <v>146</v>
      </c>
      <c r="F13" s="93" t="s">
        <v>130</v>
      </c>
      <c r="G13" s="157">
        <v>458500</v>
      </c>
      <c r="H13" s="156">
        <f t="shared" si="2"/>
        <v>46766.980491086302</v>
      </c>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6"/>
      <c r="CP13" s="146"/>
      <c r="CQ13" s="146"/>
      <c r="CR13" s="146"/>
      <c r="CS13" s="146"/>
      <c r="CT13" s="146"/>
      <c r="CU13" s="146"/>
      <c r="CV13" s="146"/>
      <c r="CW13" s="146"/>
      <c r="CX13" s="146"/>
      <c r="CY13" s="146"/>
      <c r="CZ13" s="146"/>
      <c r="DA13" s="146"/>
      <c r="DB13" s="146"/>
      <c r="DC13" s="146"/>
      <c r="DD13" s="146"/>
      <c r="DE13" s="146"/>
      <c r="DF13" s="146"/>
      <c r="DG13" s="146"/>
      <c r="DH13" s="146"/>
      <c r="DI13" s="146"/>
      <c r="DJ13" s="146"/>
      <c r="DK13" s="146"/>
      <c r="DL13" s="146"/>
      <c r="DM13" s="146"/>
      <c r="DN13" s="146"/>
      <c r="DO13" s="146"/>
      <c r="DP13" s="146"/>
      <c r="DQ13" s="146"/>
      <c r="DR13" s="146"/>
      <c r="DS13" s="146"/>
      <c r="DT13" s="146"/>
      <c r="DU13" s="146"/>
      <c r="DV13" s="146"/>
      <c r="DW13" s="146"/>
      <c r="DX13" s="146"/>
      <c r="DY13" s="146"/>
      <c r="DZ13" s="146"/>
      <c r="EA13" s="146"/>
      <c r="EB13" s="146"/>
      <c r="EC13" s="146"/>
      <c r="ED13" s="146"/>
      <c r="EE13" s="146"/>
      <c r="EF13" s="146"/>
      <c r="EG13" s="146"/>
      <c r="EH13" s="146"/>
      <c r="EI13" s="146"/>
      <c r="EJ13" s="146"/>
      <c r="EK13" s="146"/>
      <c r="EL13" s="146"/>
      <c r="EM13" s="146"/>
      <c r="EN13" s="146"/>
      <c r="EO13" s="146"/>
      <c r="EP13" s="146"/>
      <c r="EQ13" s="146"/>
      <c r="ER13" s="146"/>
      <c r="ES13" s="146"/>
      <c r="ET13" s="146"/>
      <c r="EU13" s="146"/>
      <c r="EV13" s="146"/>
      <c r="EW13" s="146"/>
      <c r="EX13" s="146"/>
      <c r="EY13" s="146"/>
      <c r="EZ13" s="146"/>
      <c r="FA13" s="146"/>
      <c r="FB13" s="146"/>
      <c r="FC13" s="146"/>
      <c r="FD13" s="146"/>
      <c r="FE13" s="146"/>
      <c r="FF13" s="146"/>
      <c r="FG13" s="146"/>
      <c r="FH13" s="146"/>
      <c r="FI13" s="146"/>
      <c r="FJ13" s="146"/>
      <c r="FK13" s="146"/>
      <c r="FL13" s="146"/>
      <c r="FM13" s="146"/>
      <c r="FN13" s="146"/>
      <c r="FO13" s="146"/>
      <c r="FP13" s="146"/>
      <c r="FQ13" s="146"/>
      <c r="FR13" s="146"/>
      <c r="FS13" s="146"/>
      <c r="FT13" s="146"/>
      <c r="FU13" s="146"/>
      <c r="FV13" s="146"/>
      <c r="FW13" s="146"/>
      <c r="FX13" s="146"/>
      <c r="FY13" s="146"/>
      <c r="FZ13" s="146"/>
      <c r="GA13" s="146"/>
      <c r="GB13" s="146"/>
      <c r="GC13" s="146"/>
      <c r="GD13" s="146"/>
      <c r="GE13" s="146"/>
      <c r="GF13" s="146"/>
      <c r="GG13" s="146"/>
      <c r="GH13" s="146"/>
      <c r="GI13" s="146"/>
      <c r="GJ13" s="146"/>
      <c r="GK13" s="146"/>
      <c r="GL13" s="146"/>
      <c r="GM13" s="146"/>
      <c r="GN13" s="146"/>
      <c r="GO13" s="146"/>
      <c r="GP13" s="146"/>
      <c r="GQ13" s="146"/>
      <c r="GR13" s="146"/>
      <c r="GS13" s="146"/>
      <c r="GT13" s="146"/>
      <c r="GU13" s="146"/>
      <c r="GV13" s="146"/>
      <c r="GW13" s="146"/>
      <c r="GX13" s="146"/>
      <c r="GY13" s="146"/>
      <c r="GZ13" s="146"/>
      <c r="HA13" s="146"/>
      <c r="HB13" s="146"/>
      <c r="HC13" s="146"/>
      <c r="HD13" s="146"/>
      <c r="HE13" s="146"/>
      <c r="HF13" s="146"/>
      <c r="HG13" s="146"/>
      <c r="HH13" s="146"/>
      <c r="HI13" s="146"/>
      <c r="HJ13" s="146"/>
      <c r="HK13" s="146"/>
      <c r="HL13" s="146"/>
      <c r="HM13" s="146"/>
      <c r="HN13" s="146"/>
      <c r="HO13" s="146"/>
      <c r="HP13" s="146"/>
      <c r="HQ13" s="146"/>
      <c r="HR13" s="146"/>
      <c r="HS13" s="146"/>
      <c r="HT13" s="146"/>
      <c r="HU13" s="146"/>
      <c r="HV13" s="146"/>
      <c r="HW13" s="146"/>
      <c r="HX13" s="146"/>
      <c r="HY13" s="146"/>
      <c r="HZ13" s="146"/>
      <c r="IA13" s="146"/>
      <c r="IB13" s="146"/>
      <c r="IC13" s="146"/>
      <c r="ID13" s="146"/>
      <c r="IE13" s="146"/>
      <c r="IF13" s="146"/>
      <c r="IG13" s="146"/>
      <c r="IH13" s="146"/>
      <c r="II13" s="146"/>
      <c r="IJ13" s="146"/>
      <c r="IK13" s="146"/>
      <c r="IL13" s="146"/>
      <c r="IM13" s="146"/>
      <c r="IN13" s="146"/>
      <c r="IO13" s="146"/>
      <c r="IP13" s="146"/>
      <c r="IQ13" s="146"/>
      <c r="IR13" s="146"/>
      <c r="IS13" s="146"/>
      <c r="IT13" s="146"/>
      <c r="IU13" s="146"/>
      <c r="IV13" s="146"/>
    </row>
    <row r="14" spans="1:256" ht="30" customHeight="1">
      <c r="A14" s="93">
        <v>12</v>
      </c>
      <c r="B14" s="153" t="s">
        <v>149</v>
      </c>
      <c r="C14" s="153" t="s">
        <v>127</v>
      </c>
      <c r="D14" s="153" t="s">
        <v>128</v>
      </c>
      <c r="E14" s="154" t="s">
        <v>146</v>
      </c>
      <c r="F14" s="93" t="s">
        <v>130</v>
      </c>
      <c r="G14" s="155">
        <v>200000</v>
      </c>
      <c r="H14" s="156">
        <f>786*POWER(G14/10000,0.95)</f>
        <v>13533.216884694901</v>
      </c>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6"/>
      <c r="DF14" s="146"/>
      <c r="DG14" s="146"/>
      <c r="DH14" s="146"/>
      <c r="DI14" s="146"/>
      <c r="DJ14" s="146"/>
      <c r="DK14" s="146"/>
      <c r="DL14" s="146"/>
      <c r="DM14" s="146"/>
      <c r="DN14" s="146"/>
      <c r="DO14" s="146"/>
      <c r="DP14" s="146"/>
      <c r="DQ14" s="146"/>
      <c r="DR14" s="146"/>
      <c r="DS14" s="146"/>
      <c r="DT14" s="146"/>
      <c r="DU14" s="146"/>
      <c r="DV14" s="146"/>
      <c r="DW14" s="146"/>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46"/>
      <c r="EU14" s="146"/>
      <c r="EV14" s="146"/>
      <c r="EW14" s="146"/>
      <c r="EX14" s="146"/>
      <c r="EY14" s="146"/>
      <c r="EZ14" s="146"/>
      <c r="FA14" s="146"/>
      <c r="FB14" s="146"/>
      <c r="FC14" s="146"/>
      <c r="FD14" s="146"/>
      <c r="FE14" s="146"/>
      <c r="FF14" s="146"/>
      <c r="FG14" s="146"/>
      <c r="FH14" s="146"/>
      <c r="FI14" s="146"/>
      <c r="FJ14" s="146"/>
      <c r="FK14" s="146"/>
      <c r="FL14" s="146"/>
      <c r="FM14" s="146"/>
      <c r="FN14" s="146"/>
      <c r="FO14" s="146"/>
      <c r="FP14" s="146"/>
      <c r="FQ14" s="146"/>
      <c r="FR14" s="146"/>
      <c r="FS14" s="146"/>
      <c r="FT14" s="146"/>
      <c r="FU14" s="146"/>
      <c r="FV14" s="146"/>
      <c r="FW14" s="146"/>
      <c r="FX14" s="146"/>
      <c r="FY14" s="146"/>
      <c r="FZ14" s="146"/>
      <c r="GA14" s="146"/>
      <c r="GB14" s="146"/>
      <c r="GC14" s="146"/>
      <c r="GD14" s="146"/>
      <c r="GE14" s="146"/>
      <c r="GF14" s="146"/>
      <c r="GG14" s="146"/>
      <c r="GH14" s="146"/>
      <c r="GI14" s="146"/>
      <c r="GJ14" s="146"/>
      <c r="GK14" s="146"/>
      <c r="GL14" s="146"/>
      <c r="GM14" s="146"/>
      <c r="GN14" s="146"/>
      <c r="GO14" s="146"/>
      <c r="GP14" s="146"/>
      <c r="GQ14" s="146"/>
      <c r="GR14" s="146"/>
      <c r="GS14" s="146"/>
      <c r="GT14" s="146"/>
      <c r="GU14" s="146"/>
      <c r="GV14" s="146"/>
      <c r="GW14" s="146"/>
      <c r="GX14" s="146"/>
      <c r="GY14" s="146"/>
      <c r="GZ14" s="146"/>
      <c r="HA14" s="146"/>
      <c r="HB14" s="146"/>
      <c r="HC14" s="146"/>
      <c r="HD14" s="146"/>
      <c r="HE14" s="146"/>
      <c r="HF14" s="146"/>
      <c r="HG14" s="146"/>
      <c r="HH14" s="146"/>
      <c r="HI14" s="146"/>
      <c r="HJ14" s="146"/>
      <c r="HK14" s="146"/>
      <c r="HL14" s="146"/>
      <c r="HM14" s="146"/>
      <c r="HN14" s="146"/>
      <c r="HO14" s="146"/>
      <c r="HP14" s="146"/>
      <c r="HQ14" s="146"/>
      <c r="HR14" s="146"/>
      <c r="HS14" s="146"/>
      <c r="HT14" s="146"/>
      <c r="HU14" s="146"/>
      <c r="HV14" s="146"/>
      <c r="HW14" s="146"/>
      <c r="HX14" s="146"/>
      <c r="HY14" s="146"/>
      <c r="HZ14" s="146"/>
      <c r="IA14" s="146"/>
      <c r="IB14" s="146"/>
      <c r="IC14" s="146"/>
      <c r="ID14" s="146"/>
      <c r="IE14" s="146"/>
      <c r="IF14" s="146"/>
      <c r="IG14" s="146"/>
      <c r="IH14" s="146"/>
      <c r="II14" s="146"/>
      <c r="IJ14" s="146"/>
      <c r="IK14" s="146"/>
      <c r="IL14" s="146"/>
      <c r="IM14" s="146"/>
      <c r="IN14" s="146"/>
      <c r="IO14" s="146"/>
      <c r="IP14" s="146"/>
      <c r="IQ14" s="146"/>
      <c r="IR14" s="146"/>
      <c r="IS14" s="146"/>
      <c r="IT14" s="146"/>
      <c r="IU14" s="146"/>
      <c r="IV14" s="146"/>
    </row>
    <row r="15" spans="1:256" ht="30" customHeight="1">
      <c r="A15" s="93">
        <v>13</v>
      </c>
      <c r="B15" s="153" t="s">
        <v>150</v>
      </c>
      <c r="C15" s="153" t="s">
        <v>127</v>
      </c>
      <c r="D15" s="153" t="s">
        <v>151</v>
      </c>
      <c r="E15" s="154" t="s">
        <v>146</v>
      </c>
      <c r="F15" s="93" t="s">
        <v>130</v>
      </c>
      <c r="G15" s="155">
        <v>150000</v>
      </c>
      <c r="H15" s="156">
        <f>786*POWER(G15/10000,0.95)+2500</f>
        <v>12796.965132559</v>
      </c>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6"/>
      <c r="DC15" s="146"/>
      <c r="DD15" s="146"/>
      <c r="DE15" s="146"/>
      <c r="DF15" s="146"/>
      <c r="DG15" s="146"/>
      <c r="DH15" s="146"/>
      <c r="DI15" s="146"/>
      <c r="DJ15" s="146"/>
      <c r="DK15" s="146"/>
      <c r="DL15" s="146"/>
      <c r="DM15" s="146"/>
      <c r="DN15" s="146"/>
      <c r="DO15" s="146"/>
      <c r="DP15" s="146"/>
      <c r="DQ15" s="146"/>
      <c r="DR15" s="146"/>
      <c r="DS15" s="146"/>
      <c r="DT15" s="146"/>
      <c r="DU15" s="146"/>
      <c r="DV15" s="146"/>
      <c r="DW15" s="146"/>
      <c r="DX15" s="146"/>
      <c r="DY15" s="146"/>
      <c r="DZ15" s="146"/>
      <c r="EA15" s="146"/>
      <c r="EB15" s="146"/>
      <c r="EC15" s="146"/>
      <c r="ED15" s="146"/>
      <c r="EE15" s="146"/>
      <c r="EF15" s="146"/>
      <c r="EG15" s="146"/>
      <c r="EH15" s="146"/>
      <c r="EI15" s="146"/>
      <c r="EJ15" s="146"/>
      <c r="EK15" s="146"/>
      <c r="EL15" s="146"/>
      <c r="EM15" s="146"/>
      <c r="EN15" s="146"/>
      <c r="EO15" s="146"/>
      <c r="EP15" s="146"/>
      <c r="EQ15" s="146"/>
      <c r="ER15" s="146"/>
      <c r="ES15" s="146"/>
      <c r="ET15" s="146"/>
      <c r="EU15" s="146"/>
      <c r="EV15" s="146"/>
      <c r="EW15" s="146"/>
      <c r="EX15" s="146"/>
      <c r="EY15" s="146"/>
      <c r="EZ15" s="146"/>
      <c r="FA15" s="146"/>
      <c r="FB15" s="146"/>
      <c r="FC15" s="146"/>
      <c r="FD15" s="146"/>
      <c r="FE15" s="146"/>
      <c r="FF15" s="146"/>
      <c r="FG15" s="146"/>
      <c r="FH15" s="146"/>
      <c r="FI15" s="146"/>
      <c r="FJ15" s="146"/>
      <c r="FK15" s="146"/>
      <c r="FL15" s="146"/>
      <c r="FM15" s="146"/>
      <c r="FN15" s="146"/>
      <c r="FO15" s="146"/>
      <c r="FP15" s="146"/>
      <c r="FQ15" s="146"/>
      <c r="FR15" s="146"/>
      <c r="FS15" s="146"/>
      <c r="FT15" s="146"/>
      <c r="FU15" s="146"/>
      <c r="FV15" s="146"/>
      <c r="FW15" s="146"/>
      <c r="FX15" s="146"/>
      <c r="FY15" s="146"/>
      <c r="FZ15" s="146"/>
      <c r="GA15" s="146"/>
      <c r="GB15" s="146"/>
      <c r="GC15" s="146"/>
      <c r="GD15" s="146"/>
      <c r="GE15" s="146"/>
      <c r="GF15" s="146"/>
      <c r="GG15" s="146"/>
      <c r="GH15" s="146"/>
      <c r="GI15" s="146"/>
      <c r="GJ15" s="146"/>
      <c r="GK15" s="146"/>
      <c r="GL15" s="146"/>
      <c r="GM15" s="146"/>
      <c r="GN15" s="146"/>
      <c r="GO15" s="146"/>
      <c r="GP15" s="146"/>
      <c r="GQ15" s="146"/>
      <c r="GR15" s="146"/>
      <c r="GS15" s="146"/>
      <c r="GT15" s="146"/>
      <c r="GU15" s="146"/>
      <c r="GV15" s="146"/>
      <c r="GW15" s="146"/>
      <c r="GX15" s="146"/>
      <c r="GY15" s="146"/>
      <c r="GZ15" s="146"/>
      <c r="HA15" s="146"/>
      <c r="HB15" s="146"/>
      <c r="HC15" s="146"/>
      <c r="HD15" s="146"/>
      <c r="HE15" s="146"/>
      <c r="HF15" s="146"/>
      <c r="HG15" s="146"/>
      <c r="HH15" s="146"/>
      <c r="HI15" s="146"/>
      <c r="HJ15" s="146"/>
      <c r="HK15" s="146"/>
      <c r="HL15" s="146"/>
      <c r="HM15" s="146"/>
      <c r="HN15" s="146"/>
      <c r="HO15" s="146"/>
      <c r="HP15" s="146"/>
      <c r="HQ15" s="146"/>
      <c r="HR15" s="146"/>
      <c r="HS15" s="146"/>
      <c r="HT15" s="146"/>
      <c r="HU15" s="146"/>
      <c r="HV15" s="146"/>
      <c r="HW15" s="146"/>
      <c r="HX15" s="146"/>
      <c r="HY15" s="146"/>
      <c r="HZ15" s="146"/>
      <c r="IA15" s="146"/>
      <c r="IB15" s="146"/>
      <c r="IC15" s="146"/>
      <c r="ID15" s="146"/>
      <c r="IE15" s="146"/>
      <c r="IF15" s="146"/>
      <c r="IG15" s="146"/>
      <c r="IH15" s="146"/>
      <c r="II15" s="146"/>
      <c r="IJ15" s="146"/>
      <c r="IK15" s="146"/>
      <c r="IL15" s="146"/>
      <c r="IM15" s="146"/>
      <c r="IN15" s="146"/>
      <c r="IO15" s="146"/>
      <c r="IP15" s="146"/>
      <c r="IQ15" s="146"/>
      <c r="IR15" s="146"/>
      <c r="IS15" s="146"/>
      <c r="IT15" s="146"/>
      <c r="IU15" s="146"/>
      <c r="IV15" s="146"/>
    </row>
    <row r="16" spans="1:256" ht="30" customHeight="1">
      <c r="A16" s="93">
        <v>14</v>
      </c>
      <c r="B16" s="153" t="s">
        <v>152</v>
      </c>
      <c r="C16" s="153" t="s">
        <v>127</v>
      </c>
      <c r="D16" s="153" t="s">
        <v>128</v>
      </c>
      <c r="E16" s="154" t="s">
        <v>146</v>
      </c>
      <c r="F16" s="93" t="s">
        <v>130</v>
      </c>
      <c r="G16" s="155">
        <v>300000</v>
      </c>
      <c r="H16" s="156">
        <f t="shared" ref="H16:H21" si="3">786*POWER(G16/10000,0.95)</f>
        <v>19892.4253984223</v>
      </c>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6"/>
      <c r="DC16" s="146"/>
      <c r="DD16" s="146"/>
      <c r="DE16" s="146"/>
      <c r="DF16" s="146"/>
      <c r="DG16" s="146"/>
      <c r="DH16" s="146"/>
      <c r="DI16" s="146"/>
      <c r="DJ16" s="146"/>
      <c r="DK16" s="146"/>
      <c r="DL16" s="146"/>
      <c r="DM16" s="146"/>
      <c r="DN16" s="146"/>
      <c r="DO16" s="146"/>
      <c r="DP16" s="146"/>
      <c r="DQ16" s="146"/>
      <c r="DR16" s="146"/>
      <c r="DS16" s="146"/>
      <c r="DT16" s="146"/>
      <c r="DU16" s="146"/>
      <c r="DV16" s="146"/>
      <c r="DW16" s="146"/>
      <c r="DX16" s="146"/>
      <c r="DY16" s="146"/>
      <c r="DZ16" s="146"/>
      <c r="EA16" s="146"/>
      <c r="EB16" s="146"/>
      <c r="EC16" s="146"/>
      <c r="ED16" s="146"/>
      <c r="EE16" s="146"/>
      <c r="EF16" s="146"/>
      <c r="EG16" s="146"/>
      <c r="EH16" s="146"/>
      <c r="EI16" s="146"/>
      <c r="EJ16" s="146"/>
      <c r="EK16" s="146"/>
      <c r="EL16" s="146"/>
      <c r="EM16" s="146"/>
      <c r="EN16" s="146"/>
      <c r="EO16" s="146"/>
      <c r="EP16" s="146"/>
      <c r="EQ16" s="146"/>
      <c r="ER16" s="146"/>
      <c r="ES16" s="146"/>
      <c r="ET16" s="146"/>
      <c r="EU16" s="146"/>
      <c r="EV16" s="146"/>
      <c r="EW16" s="146"/>
      <c r="EX16" s="146"/>
      <c r="EY16" s="146"/>
      <c r="EZ16" s="146"/>
      <c r="FA16" s="146"/>
      <c r="FB16" s="146"/>
      <c r="FC16" s="146"/>
      <c r="FD16" s="146"/>
      <c r="FE16" s="146"/>
      <c r="FF16" s="146"/>
      <c r="FG16" s="146"/>
      <c r="FH16" s="146"/>
      <c r="FI16" s="146"/>
      <c r="FJ16" s="146"/>
      <c r="FK16" s="146"/>
      <c r="FL16" s="146"/>
      <c r="FM16" s="146"/>
      <c r="FN16" s="146"/>
      <c r="FO16" s="146"/>
      <c r="FP16" s="146"/>
      <c r="FQ16" s="146"/>
      <c r="FR16" s="146"/>
      <c r="FS16" s="146"/>
      <c r="FT16" s="146"/>
      <c r="FU16" s="146"/>
      <c r="FV16" s="146"/>
      <c r="FW16" s="146"/>
      <c r="FX16" s="146"/>
      <c r="FY16" s="146"/>
      <c r="FZ16" s="146"/>
      <c r="GA16" s="146"/>
      <c r="GB16" s="146"/>
      <c r="GC16" s="146"/>
      <c r="GD16" s="146"/>
      <c r="GE16" s="146"/>
      <c r="GF16" s="146"/>
      <c r="GG16" s="146"/>
      <c r="GH16" s="146"/>
      <c r="GI16" s="146"/>
      <c r="GJ16" s="146"/>
      <c r="GK16" s="146"/>
      <c r="GL16" s="146"/>
      <c r="GM16" s="146"/>
      <c r="GN16" s="146"/>
      <c r="GO16" s="146"/>
      <c r="GP16" s="146"/>
      <c r="GQ16" s="146"/>
      <c r="GR16" s="146"/>
      <c r="GS16" s="146"/>
      <c r="GT16" s="146"/>
      <c r="GU16" s="146"/>
      <c r="GV16" s="146"/>
      <c r="GW16" s="146"/>
      <c r="GX16" s="146"/>
      <c r="GY16" s="146"/>
      <c r="GZ16" s="146"/>
      <c r="HA16" s="146"/>
      <c r="HB16" s="146"/>
      <c r="HC16" s="146"/>
      <c r="HD16" s="146"/>
      <c r="HE16" s="146"/>
      <c r="HF16" s="146"/>
      <c r="HG16" s="146"/>
      <c r="HH16" s="146"/>
      <c r="HI16" s="146"/>
      <c r="HJ16" s="146"/>
      <c r="HK16" s="146"/>
      <c r="HL16" s="146"/>
      <c r="HM16" s="146"/>
      <c r="HN16" s="146"/>
      <c r="HO16" s="146"/>
      <c r="HP16" s="146"/>
      <c r="HQ16" s="146"/>
      <c r="HR16" s="146"/>
      <c r="HS16" s="146"/>
      <c r="HT16" s="146"/>
      <c r="HU16" s="146"/>
      <c r="HV16" s="146"/>
      <c r="HW16" s="146"/>
      <c r="HX16" s="146"/>
      <c r="HY16" s="146"/>
      <c r="HZ16" s="146"/>
      <c r="IA16" s="146"/>
      <c r="IB16" s="146"/>
      <c r="IC16" s="146"/>
      <c r="ID16" s="146"/>
      <c r="IE16" s="146"/>
      <c r="IF16" s="146"/>
      <c r="IG16" s="146"/>
      <c r="IH16" s="146"/>
      <c r="II16" s="146"/>
      <c r="IJ16" s="146"/>
      <c r="IK16" s="146"/>
      <c r="IL16" s="146"/>
      <c r="IM16" s="146"/>
      <c r="IN16" s="146"/>
      <c r="IO16" s="146"/>
      <c r="IP16" s="146"/>
      <c r="IQ16" s="146"/>
      <c r="IR16" s="146"/>
      <c r="IS16" s="146"/>
      <c r="IT16" s="146"/>
      <c r="IU16" s="146"/>
      <c r="IV16" s="146"/>
    </row>
    <row r="17" spans="1:256" ht="30" customHeight="1">
      <c r="A17" s="93">
        <v>15</v>
      </c>
      <c r="B17" s="153" t="s">
        <v>153</v>
      </c>
      <c r="C17" s="153" t="s">
        <v>127</v>
      </c>
      <c r="D17" s="153" t="s">
        <v>128</v>
      </c>
      <c r="E17" s="154" t="s">
        <v>146</v>
      </c>
      <c r="F17" s="93" t="s">
        <v>130</v>
      </c>
      <c r="G17" s="155">
        <v>700000</v>
      </c>
      <c r="H17" s="156">
        <f t="shared" si="3"/>
        <v>44490.335837414197</v>
      </c>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46"/>
      <c r="DD17" s="146"/>
      <c r="DE17" s="146"/>
      <c r="DF17" s="146"/>
      <c r="DG17" s="146"/>
      <c r="DH17" s="146"/>
      <c r="DI17" s="146"/>
      <c r="DJ17" s="146"/>
      <c r="DK17" s="146"/>
      <c r="DL17" s="146"/>
      <c r="DM17" s="146"/>
      <c r="DN17" s="146"/>
      <c r="DO17" s="146"/>
      <c r="DP17" s="146"/>
      <c r="DQ17" s="146"/>
      <c r="DR17" s="146"/>
      <c r="DS17" s="146"/>
      <c r="DT17" s="146"/>
      <c r="DU17" s="146"/>
      <c r="DV17" s="146"/>
      <c r="DW17" s="146"/>
      <c r="DX17" s="146"/>
      <c r="DY17" s="146"/>
      <c r="DZ17" s="146"/>
      <c r="EA17" s="146"/>
      <c r="EB17" s="146"/>
      <c r="EC17" s="146"/>
      <c r="ED17" s="146"/>
      <c r="EE17" s="146"/>
      <c r="EF17" s="146"/>
      <c r="EG17" s="146"/>
      <c r="EH17" s="146"/>
      <c r="EI17" s="146"/>
      <c r="EJ17" s="146"/>
      <c r="EK17" s="146"/>
      <c r="EL17" s="146"/>
      <c r="EM17" s="146"/>
      <c r="EN17" s="146"/>
      <c r="EO17" s="146"/>
      <c r="EP17" s="146"/>
      <c r="EQ17" s="146"/>
      <c r="ER17" s="146"/>
      <c r="ES17" s="146"/>
      <c r="ET17" s="146"/>
      <c r="EU17" s="146"/>
      <c r="EV17" s="146"/>
      <c r="EW17" s="146"/>
      <c r="EX17" s="146"/>
      <c r="EY17" s="146"/>
      <c r="EZ17" s="146"/>
      <c r="FA17" s="146"/>
      <c r="FB17" s="146"/>
      <c r="FC17" s="146"/>
      <c r="FD17" s="146"/>
      <c r="FE17" s="146"/>
      <c r="FF17" s="146"/>
      <c r="FG17" s="146"/>
      <c r="FH17" s="146"/>
      <c r="FI17" s="146"/>
      <c r="FJ17" s="146"/>
      <c r="FK17" s="146"/>
      <c r="FL17" s="146"/>
      <c r="FM17" s="146"/>
      <c r="FN17" s="146"/>
      <c r="FO17" s="146"/>
      <c r="FP17" s="146"/>
      <c r="FQ17" s="146"/>
      <c r="FR17" s="146"/>
      <c r="FS17" s="146"/>
      <c r="FT17" s="146"/>
      <c r="FU17" s="146"/>
      <c r="FV17" s="146"/>
      <c r="FW17" s="146"/>
      <c r="FX17" s="146"/>
      <c r="FY17" s="146"/>
      <c r="FZ17" s="146"/>
      <c r="GA17" s="146"/>
      <c r="GB17" s="146"/>
      <c r="GC17" s="146"/>
      <c r="GD17" s="146"/>
      <c r="GE17" s="146"/>
      <c r="GF17" s="146"/>
      <c r="GG17" s="146"/>
      <c r="GH17" s="146"/>
      <c r="GI17" s="146"/>
      <c r="GJ17" s="146"/>
      <c r="GK17" s="146"/>
      <c r="GL17" s="146"/>
      <c r="GM17" s="146"/>
      <c r="GN17" s="146"/>
      <c r="GO17" s="146"/>
      <c r="GP17" s="146"/>
      <c r="GQ17" s="146"/>
      <c r="GR17" s="146"/>
      <c r="GS17" s="146"/>
      <c r="GT17" s="146"/>
      <c r="GU17" s="146"/>
      <c r="GV17" s="146"/>
      <c r="GW17" s="146"/>
      <c r="GX17" s="146"/>
      <c r="GY17" s="146"/>
      <c r="GZ17" s="146"/>
      <c r="HA17" s="146"/>
      <c r="HB17" s="146"/>
      <c r="HC17" s="146"/>
      <c r="HD17" s="146"/>
      <c r="HE17" s="146"/>
      <c r="HF17" s="146"/>
      <c r="HG17" s="146"/>
      <c r="HH17" s="146"/>
      <c r="HI17" s="146"/>
      <c r="HJ17" s="146"/>
      <c r="HK17" s="146"/>
      <c r="HL17" s="146"/>
      <c r="HM17" s="146"/>
      <c r="HN17" s="146"/>
      <c r="HO17" s="146"/>
      <c r="HP17" s="146"/>
      <c r="HQ17" s="146"/>
      <c r="HR17" s="146"/>
      <c r="HS17" s="146"/>
      <c r="HT17" s="146"/>
      <c r="HU17" s="146"/>
      <c r="HV17" s="146"/>
      <c r="HW17" s="146"/>
      <c r="HX17" s="146"/>
      <c r="HY17" s="146"/>
      <c r="HZ17" s="146"/>
      <c r="IA17" s="146"/>
      <c r="IB17" s="146"/>
      <c r="IC17" s="146"/>
      <c r="ID17" s="146"/>
      <c r="IE17" s="146"/>
      <c r="IF17" s="146"/>
      <c r="IG17" s="146"/>
      <c r="IH17" s="146"/>
      <c r="II17" s="146"/>
      <c r="IJ17" s="146"/>
      <c r="IK17" s="146"/>
      <c r="IL17" s="146"/>
      <c r="IM17" s="146"/>
      <c r="IN17" s="146"/>
      <c r="IO17" s="146"/>
      <c r="IP17" s="146"/>
      <c r="IQ17" s="146"/>
      <c r="IR17" s="146"/>
      <c r="IS17" s="146"/>
      <c r="IT17" s="146"/>
      <c r="IU17" s="146"/>
      <c r="IV17" s="146"/>
    </row>
    <row r="18" spans="1:256" ht="30" customHeight="1">
      <c r="A18" s="93">
        <v>16</v>
      </c>
      <c r="B18" s="153" t="s">
        <v>154</v>
      </c>
      <c r="C18" s="153" t="s">
        <v>127</v>
      </c>
      <c r="D18" s="153" t="s">
        <v>128</v>
      </c>
      <c r="E18" s="154" t="s">
        <v>146</v>
      </c>
      <c r="F18" s="93" t="s">
        <v>130</v>
      </c>
      <c r="G18" s="155">
        <v>650000</v>
      </c>
      <c r="H18" s="156">
        <f t="shared" si="3"/>
        <v>41465.817778503399</v>
      </c>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146"/>
      <c r="CO18" s="146"/>
      <c r="CP18" s="146"/>
      <c r="CQ18" s="146"/>
      <c r="CR18" s="146"/>
      <c r="CS18" s="146"/>
      <c r="CT18" s="146"/>
      <c r="CU18" s="146"/>
      <c r="CV18" s="146"/>
      <c r="CW18" s="146"/>
      <c r="CX18" s="146"/>
      <c r="CY18" s="146"/>
      <c r="CZ18" s="146"/>
      <c r="DA18" s="146"/>
      <c r="DB18" s="146"/>
      <c r="DC18" s="146"/>
      <c r="DD18" s="146"/>
      <c r="DE18" s="146"/>
      <c r="DF18" s="146"/>
      <c r="DG18" s="146"/>
      <c r="DH18" s="146"/>
      <c r="DI18" s="146"/>
      <c r="DJ18" s="146"/>
      <c r="DK18" s="146"/>
      <c r="DL18" s="146"/>
      <c r="DM18" s="146"/>
      <c r="DN18" s="146"/>
      <c r="DO18" s="146"/>
      <c r="DP18" s="146"/>
      <c r="DQ18" s="146"/>
      <c r="DR18" s="146"/>
      <c r="DS18" s="146"/>
      <c r="DT18" s="146"/>
      <c r="DU18" s="146"/>
      <c r="DV18" s="146"/>
      <c r="DW18" s="146"/>
      <c r="DX18" s="146"/>
      <c r="DY18" s="146"/>
      <c r="DZ18" s="146"/>
      <c r="EA18" s="146"/>
      <c r="EB18" s="146"/>
      <c r="EC18" s="146"/>
      <c r="ED18" s="146"/>
      <c r="EE18" s="146"/>
      <c r="EF18" s="146"/>
      <c r="EG18" s="146"/>
      <c r="EH18" s="146"/>
      <c r="EI18" s="146"/>
      <c r="EJ18" s="146"/>
      <c r="EK18" s="146"/>
      <c r="EL18" s="146"/>
      <c r="EM18" s="146"/>
      <c r="EN18" s="146"/>
      <c r="EO18" s="146"/>
      <c r="EP18" s="146"/>
      <c r="EQ18" s="146"/>
      <c r="ER18" s="146"/>
      <c r="ES18" s="146"/>
      <c r="ET18" s="146"/>
      <c r="EU18" s="146"/>
      <c r="EV18" s="146"/>
      <c r="EW18" s="146"/>
      <c r="EX18" s="146"/>
      <c r="EY18" s="146"/>
      <c r="EZ18" s="146"/>
      <c r="FA18" s="146"/>
      <c r="FB18" s="146"/>
      <c r="FC18" s="146"/>
      <c r="FD18" s="146"/>
      <c r="FE18" s="146"/>
      <c r="FF18" s="146"/>
      <c r="FG18" s="146"/>
      <c r="FH18" s="146"/>
      <c r="FI18" s="146"/>
      <c r="FJ18" s="146"/>
      <c r="FK18" s="146"/>
      <c r="FL18" s="146"/>
      <c r="FM18" s="146"/>
      <c r="FN18" s="146"/>
      <c r="FO18" s="146"/>
      <c r="FP18" s="146"/>
      <c r="FQ18" s="146"/>
      <c r="FR18" s="146"/>
      <c r="FS18" s="146"/>
      <c r="FT18" s="146"/>
      <c r="FU18" s="146"/>
      <c r="FV18" s="146"/>
      <c r="FW18" s="146"/>
      <c r="FX18" s="146"/>
      <c r="FY18" s="146"/>
      <c r="FZ18" s="146"/>
      <c r="GA18" s="146"/>
      <c r="GB18" s="146"/>
      <c r="GC18" s="146"/>
      <c r="GD18" s="146"/>
      <c r="GE18" s="146"/>
      <c r="GF18" s="146"/>
      <c r="GG18" s="146"/>
      <c r="GH18" s="146"/>
      <c r="GI18" s="146"/>
      <c r="GJ18" s="146"/>
      <c r="GK18" s="146"/>
      <c r="GL18" s="146"/>
      <c r="GM18" s="146"/>
      <c r="GN18" s="146"/>
      <c r="GO18" s="146"/>
      <c r="GP18" s="146"/>
      <c r="GQ18" s="146"/>
      <c r="GR18" s="146"/>
      <c r="GS18" s="146"/>
      <c r="GT18" s="146"/>
      <c r="GU18" s="146"/>
      <c r="GV18" s="146"/>
      <c r="GW18" s="146"/>
      <c r="GX18" s="146"/>
      <c r="GY18" s="146"/>
      <c r="GZ18" s="146"/>
      <c r="HA18" s="146"/>
      <c r="HB18" s="146"/>
      <c r="HC18" s="146"/>
      <c r="HD18" s="146"/>
      <c r="HE18" s="146"/>
      <c r="HF18" s="146"/>
      <c r="HG18" s="146"/>
      <c r="HH18" s="146"/>
      <c r="HI18" s="146"/>
      <c r="HJ18" s="146"/>
      <c r="HK18" s="146"/>
      <c r="HL18" s="146"/>
      <c r="HM18" s="146"/>
      <c r="HN18" s="146"/>
      <c r="HO18" s="146"/>
      <c r="HP18" s="146"/>
      <c r="HQ18" s="146"/>
      <c r="HR18" s="146"/>
      <c r="HS18" s="146"/>
      <c r="HT18" s="146"/>
      <c r="HU18" s="146"/>
      <c r="HV18" s="146"/>
      <c r="HW18" s="146"/>
      <c r="HX18" s="146"/>
      <c r="HY18" s="146"/>
      <c r="HZ18" s="146"/>
      <c r="IA18" s="146"/>
      <c r="IB18" s="146"/>
      <c r="IC18" s="146"/>
      <c r="ID18" s="146"/>
      <c r="IE18" s="146"/>
      <c r="IF18" s="146"/>
      <c r="IG18" s="146"/>
      <c r="IH18" s="146"/>
      <c r="II18" s="146"/>
      <c r="IJ18" s="146"/>
      <c r="IK18" s="146"/>
      <c r="IL18" s="146"/>
      <c r="IM18" s="146"/>
      <c r="IN18" s="146"/>
      <c r="IO18" s="146"/>
      <c r="IP18" s="146"/>
      <c r="IQ18" s="146"/>
      <c r="IR18" s="146"/>
      <c r="IS18" s="146"/>
      <c r="IT18" s="146"/>
      <c r="IU18" s="146"/>
      <c r="IV18" s="146"/>
    </row>
    <row r="19" spans="1:256" ht="30" customHeight="1">
      <c r="A19" s="93">
        <v>17</v>
      </c>
      <c r="B19" s="153" t="s">
        <v>155</v>
      </c>
      <c r="C19" s="153" t="s">
        <v>127</v>
      </c>
      <c r="D19" s="153" t="s">
        <v>128</v>
      </c>
      <c r="E19" s="154" t="s">
        <v>146</v>
      </c>
      <c r="F19" s="93" t="s">
        <v>130</v>
      </c>
      <c r="G19" s="155">
        <v>280000</v>
      </c>
      <c r="H19" s="156">
        <f t="shared" si="3"/>
        <v>18630.421294268701</v>
      </c>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c r="CZ19" s="146"/>
      <c r="DA19" s="146"/>
      <c r="DB19" s="146"/>
      <c r="DC19" s="146"/>
      <c r="DD19" s="146"/>
      <c r="DE19" s="146"/>
      <c r="DF19" s="146"/>
      <c r="DG19" s="146"/>
      <c r="DH19" s="146"/>
      <c r="DI19" s="146"/>
      <c r="DJ19" s="146"/>
      <c r="DK19" s="146"/>
      <c r="DL19" s="146"/>
      <c r="DM19" s="146"/>
      <c r="DN19" s="146"/>
      <c r="DO19" s="146"/>
      <c r="DP19" s="146"/>
      <c r="DQ19" s="146"/>
      <c r="DR19" s="146"/>
      <c r="DS19" s="146"/>
      <c r="DT19" s="146"/>
      <c r="DU19" s="146"/>
      <c r="DV19" s="146"/>
      <c r="DW19" s="146"/>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c r="GU19" s="146"/>
      <c r="GV19" s="146"/>
      <c r="GW19" s="146"/>
      <c r="GX19" s="146"/>
      <c r="GY19" s="146"/>
      <c r="GZ19" s="146"/>
      <c r="HA19" s="146"/>
      <c r="HB19" s="146"/>
      <c r="HC19" s="146"/>
      <c r="HD19" s="146"/>
      <c r="HE19" s="146"/>
      <c r="HF19" s="146"/>
      <c r="HG19" s="146"/>
      <c r="HH19" s="146"/>
      <c r="HI19" s="146"/>
      <c r="HJ19" s="146"/>
      <c r="HK19" s="146"/>
      <c r="HL19" s="146"/>
      <c r="HM19" s="146"/>
      <c r="HN19" s="146"/>
      <c r="HO19" s="146"/>
      <c r="HP19" s="146"/>
      <c r="HQ19" s="146"/>
      <c r="HR19" s="146"/>
      <c r="HS19" s="146"/>
      <c r="HT19" s="146"/>
      <c r="HU19" s="146"/>
      <c r="HV19" s="146"/>
      <c r="HW19" s="146"/>
      <c r="HX19" s="146"/>
      <c r="HY19" s="146"/>
      <c r="HZ19" s="146"/>
      <c r="IA19" s="146"/>
      <c r="IB19" s="146"/>
      <c r="IC19" s="146"/>
      <c r="ID19" s="146"/>
      <c r="IE19" s="146"/>
      <c r="IF19" s="146"/>
      <c r="IG19" s="146"/>
      <c r="IH19" s="146"/>
      <c r="II19" s="146"/>
      <c r="IJ19" s="146"/>
      <c r="IK19" s="146"/>
      <c r="IL19" s="146"/>
      <c r="IM19" s="146"/>
      <c r="IN19" s="146"/>
      <c r="IO19" s="146"/>
      <c r="IP19" s="146"/>
      <c r="IQ19" s="146"/>
      <c r="IR19" s="146"/>
      <c r="IS19" s="146"/>
      <c r="IT19" s="146"/>
      <c r="IU19" s="146"/>
      <c r="IV19" s="146"/>
    </row>
    <row r="20" spans="1:256" ht="30" customHeight="1">
      <c r="A20" s="93">
        <v>18</v>
      </c>
      <c r="B20" s="153" t="s">
        <v>156</v>
      </c>
      <c r="C20" s="153" t="s">
        <v>127</v>
      </c>
      <c r="D20" s="153" t="s">
        <v>128</v>
      </c>
      <c r="E20" s="154" t="s">
        <v>146</v>
      </c>
      <c r="F20" s="93" t="s">
        <v>130</v>
      </c>
      <c r="G20" s="155">
        <v>300000</v>
      </c>
      <c r="H20" s="156">
        <f t="shared" si="3"/>
        <v>19892.4253984223</v>
      </c>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6"/>
      <c r="DJ20" s="146"/>
      <c r="DK20" s="146"/>
      <c r="DL20" s="146"/>
      <c r="DM20" s="146"/>
      <c r="DN20" s="146"/>
      <c r="DO20" s="146"/>
      <c r="DP20" s="146"/>
      <c r="DQ20" s="146"/>
      <c r="DR20" s="146"/>
      <c r="DS20" s="146"/>
      <c r="DT20" s="146"/>
      <c r="DU20" s="146"/>
      <c r="DV20" s="146"/>
      <c r="DW20" s="146"/>
      <c r="DX20" s="146"/>
      <c r="DY20" s="146"/>
      <c r="DZ20" s="146"/>
      <c r="EA20" s="146"/>
      <c r="EB20" s="146"/>
      <c r="EC20" s="146"/>
      <c r="ED20" s="146"/>
      <c r="EE20" s="146"/>
      <c r="EF20" s="146"/>
      <c r="EG20" s="146"/>
      <c r="EH20" s="146"/>
      <c r="EI20" s="146"/>
      <c r="EJ20" s="146"/>
      <c r="EK20" s="146"/>
      <c r="EL20" s="146"/>
      <c r="EM20" s="146"/>
      <c r="EN20" s="146"/>
      <c r="EO20" s="146"/>
      <c r="EP20" s="146"/>
      <c r="EQ20" s="146"/>
      <c r="ER20" s="146"/>
      <c r="ES20" s="146"/>
      <c r="ET20" s="146"/>
      <c r="EU20" s="146"/>
      <c r="EV20" s="146"/>
      <c r="EW20" s="146"/>
      <c r="EX20" s="146"/>
      <c r="EY20" s="146"/>
      <c r="EZ20" s="146"/>
      <c r="FA20" s="146"/>
      <c r="FB20" s="146"/>
      <c r="FC20" s="146"/>
      <c r="FD20" s="146"/>
      <c r="FE20" s="146"/>
      <c r="FF20" s="146"/>
      <c r="FG20" s="146"/>
      <c r="FH20" s="146"/>
      <c r="FI20" s="146"/>
      <c r="FJ20" s="146"/>
      <c r="FK20" s="146"/>
      <c r="FL20" s="146"/>
      <c r="FM20" s="146"/>
      <c r="FN20" s="146"/>
      <c r="FO20" s="146"/>
      <c r="FP20" s="146"/>
      <c r="FQ20" s="146"/>
      <c r="FR20" s="146"/>
      <c r="FS20" s="146"/>
      <c r="FT20" s="146"/>
      <c r="FU20" s="146"/>
      <c r="FV20" s="146"/>
      <c r="FW20" s="146"/>
      <c r="FX20" s="146"/>
      <c r="FY20" s="146"/>
      <c r="FZ20" s="146"/>
      <c r="GA20" s="146"/>
      <c r="GB20" s="146"/>
      <c r="GC20" s="146"/>
      <c r="GD20" s="146"/>
      <c r="GE20" s="146"/>
      <c r="GF20" s="146"/>
      <c r="GG20" s="146"/>
      <c r="GH20" s="146"/>
      <c r="GI20" s="146"/>
      <c r="GJ20" s="146"/>
      <c r="GK20" s="146"/>
      <c r="GL20" s="146"/>
      <c r="GM20" s="146"/>
      <c r="GN20" s="146"/>
      <c r="GO20" s="146"/>
      <c r="GP20" s="146"/>
      <c r="GQ20" s="146"/>
      <c r="GR20" s="146"/>
      <c r="GS20" s="146"/>
      <c r="GT20" s="146"/>
      <c r="GU20" s="146"/>
      <c r="GV20" s="146"/>
      <c r="GW20" s="146"/>
      <c r="GX20" s="146"/>
      <c r="GY20" s="146"/>
      <c r="GZ20" s="146"/>
      <c r="HA20" s="146"/>
      <c r="HB20" s="146"/>
      <c r="HC20" s="146"/>
      <c r="HD20" s="146"/>
      <c r="HE20" s="146"/>
      <c r="HF20" s="146"/>
      <c r="HG20" s="146"/>
      <c r="HH20" s="146"/>
      <c r="HI20" s="146"/>
      <c r="HJ20" s="146"/>
      <c r="HK20" s="146"/>
      <c r="HL20" s="146"/>
      <c r="HM20" s="146"/>
      <c r="HN20" s="146"/>
      <c r="HO20" s="146"/>
      <c r="HP20" s="146"/>
      <c r="HQ20" s="146"/>
      <c r="HR20" s="146"/>
      <c r="HS20" s="146"/>
      <c r="HT20" s="146"/>
      <c r="HU20" s="146"/>
      <c r="HV20" s="146"/>
      <c r="HW20" s="146"/>
      <c r="HX20" s="146"/>
      <c r="HY20" s="146"/>
      <c r="HZ20" s="146"/>
      <c r="IA20" s="146"/>
      <c r="IB20" s="146"/>
      <c r="IC20" s="146"/>
      <c r="ID20" s="146"/>
      <c r="IE20" s="146"/>
      <c r="IF20" s="146"/>
      <c r="IG20" s="146"/>
      <c r="IH20" s="146"/>
      <c r="II20" s="146"/>
      <c r="IJ20" s="146"/>
      <c r="IK20" s="146"/>
      <c r="IL20" s="146"/>
      <c r="IM20" s="146"/>
      <c r="IN20" s="146"/>
      <c r="IO20" s="146"/>
      <c r="IP20" s="146"/>
      <c r="IQ20" s="146"/>
      <c r="IR20" s="146"/>
      <c r="IS20" s="146"/>
      <c r="IT20" s="146"/>
      <c r="IU20" s="146"/>
      <c r="IV20" s="146"/>
    </row>
    <row r="21" spans="1:256" ht="30" customHeight="1">
      <c r="A21" s="93">
        <v>19</v>
      </c>
      <c r="B21" s="153" t="s">
        <v>157</v>
      </c>
      <c r="C21" s="153" t="s">
        <v>127</v>
      </c>
      <c r="D21" s="153" t="s">
        <v>128</v>
      </c>
      <c r="E21" s="154" t="s">
        <v>158</v>
      </c>
      <c r="F21" s="93" t="s">
        <v>130</v>
      </c>
      <c r="G21" s="155">
        <v>850000</v>
      </c>
      <c r="H21" s="156">
        <f t="shared" si="3"/>
        <v>53502.062636543997</v>
      </c>
      <c r="I21" s="175"/>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6"/>
      <c r="DJ21" s="146"/>
      <c r="DK21" s="146"/>
      <c r="DL21" s="146"/>
      <c r="DM21" s="146"/>
      <c r="DN21" s="146"/>
      <c r="DO21" s="146"/>
      <c r="DP21" s="146"/>
      <c r="DQ21" s="146"/>
      <c r="DR21" s="146"/>
      <c r="DS21" s="146"/>
      <c r="DT21" s="146"/>
      <c r="DU21" s="146"/>
      <c r="DV21" s="146"/>
      <c r="DW21" s="146"/>
      <c r="DX21" s="146"/>
      <c r="DY21" s="146"/>
      <c r="DZ21" s="146"/>
      <c r="EA21" s="146"/>
      <c r="EB21" s="146"/>
      <c r="EC21" s="146"/>
      <c r="ED21" s="146"/>
      <c r="EE21" s="146"/>
      <c r="EF21" s="146"/>
      <c r="EG21" s="146"/>
      <c r="EH21" s="146"/>
      <c r="EI21" s="146"/>
      <c r="EJ21" s="146"/>
      <c r="EK21" s="146"/>
      <c r="EL21" s="146"/>
      <c r="EM21" s="146"/>
      <c r="EN21" s="146"/>
      <c r="EO21" s="146"/>
      <c r="EP21" s="146"/>
      <c r="EQ21" s="146"/>
      <c r="ER21" s="146"/>
      <c r="ES21" s="146"/>
      <c r="ET21" s="146"/>
      <c r="EU21" s="146"/>
      <c r="EV21" s="146"/>
      <c r="EW21" s="146"/>
      <c r="EX21" s="146"/>
      <c r="EY21" s="146"/>
      <c r="EZ21" s="146"/>
      <c r="FA21" s="146"/>
      <c r="FB21" s="146"/>
      <c r="FC21" s="146"/>
      <c r="FD21" s="146"/>
      <c r="FE21" s="146"/>
      <c r="FF21" s="146"/>
      <c r="FG21" s="146"/>
      <c r="FH21" s="146"/>
      <c r="FI21" s="146"/>
      <c r="FJ21" s="146"/>
      <c r="FK21" s="146"/>
      <c r="FL21" s="146"/>
      <c r="FM21" s="146"/>
      <c r="FN21" s="146"/>
      <c r="FO21" s="146"/>
      <c r="FP21" s="146"/>
      <c r="FQ21" s="146"/>
      <c r="FR21" s="146"/>
      <c r="FS21" s="146"/>
      <c r="FT21" s="146"/>
      <c r="FU21" s="146"/>
      <c r="FV21" s="146"/>
      <c r="FW21" s="146"/>
      <c r="FX21" s="146"/>
      <c r="FY21" s="146"/>
      <c r="FZ21" s="146"/>
      <c r="GA21" s="146"/>
      <c r="GB21" s="146"/>
      <c r="GC21" s="146"/>
      <c r="GD21" s="146"/>
      <c r="GE21" s="146"/>
      <c r="GF21" s="146"/>
      <c r="GG21" s="146"/>
      <c r="GH21" s="146"/>
      <c r="GI21" s="146"/>
      <c r="GJ21" s="146"/>
      <c r="GK21" s="146"/>
      <c r="GL21" s="146"/>
      <c r="GM21" s="146"/>
      <c r="GN21" s="146"/>
      <c r="GO21" s="146"/>
      <c r="GP21" s="146"/>
      <c r="GQ21" s="146"/>
      <c r="GR21" s="146"/>
      <c r="GS21" s="146"/>
      <c r="GT21" s="146"/>
      <c r="GU21" s="146"/>
      <c r="GV21" s="146"/>
      <c r="GW21" s="146"/>
      <c r="GX21" s="146"/>
      <c r="GY21" s="146"/>
      <c r="GZ21" s="146"/>
      <c r="HA21" s="146"/>
      <c r="HB21" s="146"/>
      <c r="HC21" s="146"/>
      <c r="HD21" s="146"/>
      <c r="HE21" s="146"/>
      <c r="HF21" s="146"/>
      <c r="HG21" s="146"/>
      <c r="HH21" s="146"/>
      <c r="HI21" s="146"/>
      <c r="HJ21" s="146"/>
      <c r="HK21" s="146"/>
      <c r="HL21" s="146"/>
      <c r="HM21" s="146"/>
      <c r="HN21" s="146"/>
      <c r="HO21" s="146"/>
      <c r="HP21" s="146"/>
      <c r="HQ21" s="146"/>
      <c r="HR21" s="146"/>
      <c r="HS21" s="146"/>
      <c r="HT21" s="146"/>
      <c r="HU21" s="146"/>
      <c r="HV21" s="146"/>
      <c r="HW21" s="146"/>
      <c r="HX21" s="146"/>
      <c r="HY21" s="146"/>
      <c r="HZ21" s="146"/>
      <c r="IA21" s="146"/>
      <c r="IB21" s="146"/>
      <c r="IC21" s="146"/>
      <c r="ID21" s="146"/>
      <c r="IE21" s="146"/>
      <c r="IF21" s="146"/>
      <c r="IG21" s="146"/>
      <c r="IH21" s="146"/>
      <c r="II21" s="146"/>
      <c r="IJ21" s="146"/>
      <c r="IK21" s="146"/>
      <c r="IL21" s="146"/>
      <c r="IM21" s="146"/>
      <c r="IN21" s="146"/>
      <c r="IO21" s="146"/>
      <c r="IP21" s="146"/>
      <c r="IQ21" s="146"/>
      <c r="IR21" s="146"/>
      <c r="IS21" s="146"/>
      <c r="IT21" s="146"/>
      <c r="IU21" s="146"/>
      <c r="IV21" s="146"/>
    </row>
    <row r="22" spans="1:256" ht="30" customHeight="1">
      <c r="A22" s="93">
        <v>20</v>
      </c>
      <c r="B22" s="153" t="s">
        <v>159</v>
      </c>
      <c r="C22" s="153" t="s">
        <v>134</v>
      </c>
      <c r="D22" s="153" t="s">
        <v>128</v>
      </c>
      <c r="E22" s="93" t="s">
        <v>160</v>
      </c>
      <c r="F22" s="93" t="s">
        <v>130</v>
      </c>
      <c r="G22" s="157">
        <v>280000</v>
      </c>
      <c r="H22" s="156">
        <f>1235*POWER(G22/10000,0.95)</f>
        <v>29272.990201554599</v>
      </c>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146"/>
      <c r="CM22" s="146"/>
      <c r="CN22" s="146"/>
      <c r="CO22" s="146"/>
      <c r="CP22" s="146"/>
      <c r="CQ22" s="146"/>
      <c r="CR22" s="146"/>
      <c r="CS22" s="146"/>
      <c r="CT22" s="146"/>
      <c r="CU22" s="146"/>
      <c r="CV22" s="146"/>
      <c r="CW22" s="146"/>
      <c r="CX22" s="146"/>
      <c r="CY22" s="146"/>
      <c r="CZ22" s="146"/>
      <c r="DA22" s="146"/>
      <c r="DB22" s="146"/>
      <c r="DC22" s="146"/>
      <c r="DD22" s="146"/>
      <c r="DE22" s="146"/>
      <c r="DF22" s="146"/>
      <c r="DG22" s="146"/>
      <c r="DH22" s="146"/>
      <c r="DI22" s="146"/>
      <c r="DJ22" s="146"/>
      <c r="DK22" s="146"/>
      <c r="DL22" s="146"/>
      <c r="DM22" s="146"/>
      <c r="DN22" s="146"/>
      <c r="DO22" s="146"/>
      <c r="DP22" s="146"/>
      <c r="DQ22" s="146"/>
      <c r="DR22" s="146"/>
      <c r="DS22" s="146"/>
      <c r="DT22" s="146"/>
      <c r="DU22" s="146"/>
      <c r="DV22" s="146"/>
      <c r="DW22" s="146"/>
      <c r="DX22" s="146"/>
      <c r="DY22" s="146"/>
      <c r="DZ22" s="146"/>
      <c r="EA22" s="146"/>
      <c r="EB22" s="146"/>
      <c r="EC22" s="146"/>
      <c r="ED22" s="146"/>
      <c r="EE22" s="146"/>
      <c r="EF22" s="146"/>
      <c r="EG22" s="146"/>
      <c r="EH22" s="146"/>
      <c r="EI22" s="146"/>
      <c r="EJ22" s="146"/>
      <c r="EK22" s="146"/>
      <c r="EL22" s="146"/>
      <c r="EM22" s="146"/>
      <c r="EN22" s="146"/>
      <c r="EO22" s="146"/>
      <c r="EP22" s="146"/>
      <c r="EQ22" s="146"/>
      <c r="ER22" s="146"/>
      <c r="ES22" s="146"/>
      <c r="ET22" s="146"/>
      <c r="EU22" s="146"/>
      <c r="EV22" s="146"/>
      <c r="EW22" s="146"/>
      <c r="EX22" s="146"/>
      <c r="EY22" s="146"/>
      <c r="EZ22" s="146"/>
      <c r="FA22" s="146"/>
      <c r="FB22" s="146"/>
      <c r="FC22" s="146"/>
      <c r="FD22" s="146"/>
      <c r="FE22" s="146"/>
      <c r="FF22" s="146"/>
      <c r="FG22" s="146"/>
      <c r="FH22" s="146"/>
      <c r="FI22" s="146"/>
      <c r="FJ22" s="146"/>
      <c r="FK22" s="146"/>
      <c r="FL22" s="146"/>
      <c r="FM22" s="146"/>
      <c r="FN22" s="146"/>
      <c r="FO22" s="146"/>
      <c r="FP22" s="146"/>
      <c r="FQ22" s="146"/>
      <c r="FR22" s="146"/>
      <c r="FS22" s="146"/>
      <c r="FT22" s="146"/>
      <c r="FU22" s="146"/>
      <c r="FV22" s="146"/>
      <c r="FW22" s="146"/>
      <c r="FX22" s="146"/>
      <c r="FY22" s="146"/>
      <c r="FZ22" s="146"/>
      <c r="GA22" s="146"/>
      <c r="GB22" s="146"/>
      <c r="GC22" s="146"/>
      <c r="GD22" s="146"/>
      <c r="GE22" s="146"/>
      <c r="GF22" s="146"/>
      <c r="GG22" s="146"/>
      <c r="GH22" s="146"/>
      <c r="GI22" s="146"/>
      <c r="GJ22" s="146"/>
      <c r="GK22" s="146"/>
      <c r="GL22" s="146"/>
      <c r="GM22" s="146"/>
      <c r="GN22" s="146"/>
      <c r="GO22" s="146"/>
      <c r="GP22" s="146"/>
      <c r="GQ22" s="146"/>
      <c r="GR22" s="146"/>
      <c r="GS22" s="146"/>
      <c r="GT22" s="146"/>
      <c r="GU22" s="146"/>
      <c r="GV22" s="146"/>
      <c r="GW22" s="146"/>
      <c r="GX22" s="146"/>
      <c r="GY22" s="146"/>
      <c r="GZ22" s="146"/>
      <c r="HA22" s="146"/>
      <c r="HB22" s="146"/>
      <c r="HC22" s="146"/>
      <c r="HD22" s="146"/>
      <c r="HE22" s="146"/>
      <c r="HF22" s="146"/>
      <c r="HG22" s="146"/>
      <c r="HH22" s="146"/>
      <c r="HI22" s="146"/>
      <c r="HJ22" s="146"/>
      <c r="HK22" s="146"/>
      <c r="HL22" s="146"/>
      <c r="HM22" s="146"/>
      <c r="HN22" s="146"/>
      <c r="HO22" s="146"/>
      <c r="HP22" s="146"/>
      <c r="HQ22" s="146"/>
      <c r="HR22" s="146"/>
      <c r="HS22" s="146"/>
      <c r="HT22" s="146"/>
      <c r="HU22" s="146"/>
      <c r="HV22" s="146"/>
      <c r="HW22" s="146"/>
      <c r="HX22" s="146"/>
      <c r="HY22" s="146"/>
      <c r="HZ22" s="146"/>
      <c r="IA22" s="146"/>
      <c r="IB22" s="146"/>
      <c r="IC22" s="146"/>
      <c r="ID22" s="146"/>
      <c r="IE22" s="146"/>
      <c r="IF22" s="146"/>
      <c r="IG22" s="146"/>
      <c r="IH22" s="146"/>
      <c r="II22" s="146"/>
      <c r="IJ22" s="146"/>
      <c r="IK22" s="146"/>
      <c r="IL22" s="146"/>
      <c r="IM22" s="146"/>
      <c r="IN22" s="146"/>
      <c r="IO22" s="146"/>
      <c r="IP22" s="146"/>
      <c r="IQ22" s="146"/>
      <c r="IR22" s="146"/>
      <c r="IS22" s="146"/>
      <c r="IT22" s="146"/>
      <c r="IU22" s="146"/>
      <c r="IV22" s="146"/>
    </row>
    <row r="23" spans="1:256" ht="30" customHeight="1">
      <c r="A23" s="93">
        <v>21</v>
      </c>
      <c r="B23" s="153" t="s">
        <v>161</v>
      </c>
      <c r="C23" s="153" t="s">
        <v>127</v>
      </c>
      <c r="D23" s="153" t="s">
        <v>128</v>
      </c>
      <c r="E23" s="154" t="s">
        <v>162</v>
      </c>
      <c r="F23" s="93" t="s">
        <v>130</v>
      </c>
      <c r="G23" s="155">
        <v>40000</v>
      </c>
      <c r="H23" s="156">
        <f>786*POWER(G23/10000,0.95)</f>
        <v>2933.4557253917201</v>
      </c>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46"/>
      <c r="CO23" s="146"/>
      <c r="CP23" s="146"/>
      <c r="CQ23" s="146"/>
      <c r="CR23" s="146"/>
      <c r="CS23" s="146"/>
      <c r="CT23" s="146"/>
      <c r="CU23" s="146"/>
      <c r="CV23" s="146"/>
      <c r="CW23" s="146"/>
      <c r="CX23" s="146"/>
      <c r="CY23" s="146"/>
      <c r="CZ23" s="146"/>
      <c r="DA23" s="146"/>
      <c r="DB23" s="146"/>
      <c r="DC23" s="146"/>
      <c r="DD23" s="146"/>
      <c r="DE23" s="146"/>
      <c r="DF23" s="146"/>
      <c r="DG23" s="146"/>
      <c r="DH23" s="146"/>
      <c r="DI23" s="146"/>
      <c r="DJ23" s="146"/>
      <c r="DK23" s="146"/>
      <c r="DL23" s="146"/>
      <c r="DM23" s="146"/>
      <c r="DN23" s="146"/>
      <c r="DO23" s="146"/>
      <c r="DP23" s="146"/>
      <c r="DQ23" s="146"/>
      <c r="DR23" s="146"/>
      <c r="DS23" s="146"/>
      <c r="DT23" s="146"/>
      <c r="DU23" s="146"/>
      <c r="DV23" s="146"/>
      <c r="DW23" s="146"/>
      <c r="DX23" s="146"/>
      <c r="DY23" s="146"/>
      <c r="DZ23" s="146"/>
      <c r="EA23" s="146"/>
      <c r="EB23" s="146"/>
      <c r="EC23" s="146"/>
      <c r="ED23" s="146"/>
      <c r="EE23" s="146"/>
      <c r="EF23" s="146"/>
      <c r="EG23" s="146"/>
      <c r="EH23" s="146"/>
      <c r="EI23" s="146"/>
      <c r="EJ23" s="146"/>
      <c r="EK23" s="146"/>
      <c r="EL23" s="146"/>
      <c r="EM23" s="146"/>
      <c r="EN23" s="146"/>
      <c r="EO23" s="146"/>
      <c r="EP23" s="146"/>
      <c r="EQ23" s="146"/>
      <c r="ER23" s="146"/>
      <c r="ES23" s="146"/>
      <c r="ET23" s="146"/>
      <c r="EU23" s="146"/>
      <c r="EV23" s="146"/>
      <c r="EW23" s="146"/>
      <c r="EX23" s="146"/>
      <c r="EY23" s="146"/>
      <c r="EZ23" s="146"/>
      <c r="FA23" s="146"/>
      <c r="FB23" s="146"/>
      <c r="FC23" s="146"/>
      <c r="FD23" s="146"/>
      <c r="FE23" s="146"/>
      <c r="FF23" s="146"/>
      <c r="FG23" s="146"/>
      <c r="FH23" s="146"/>
      <c r="FI23" s="146"/>
      <c r="FJ23" s="146"/>
      <c r="FK23" s="146"/>
      <c r="FL23" s="146"/>
      <c r="FM23" s="146"/>
      <c r="FN23" s="146"/>
      <c r="FO23" s="146"/>
      <c r="FP23" s="146"/>
      <c r="FQ23" s="146"/>
      <c r="FR23" s="146"/>
      <c r="FS23" s="146"/>
      <c r="FT23" s="146"/>
      <c r="FU23" s="146"/>
      <c r="FV23" s="146"/>
      <c r="FW23" s="146"/>
      <c r="FX23" s="146"/>
      <c r="FY23" s="146"/>
      <c r="FZ23" s="146"/>
      <c r="GA23" s="146"/>
      <c r="GB23" s="146"/>
      <c r="GC23" s="146"/>
      <c r="GD23" s="146"/>
      <c r="GE23" s="146"/>
      <c r="GF23" s="146"/>
      <c r="GG23" s="146"/>
      <c r="GH23" s="146"/>
      <c r="GI23" s="146"/>
      <c r="GJ23" s="146"/>
      <c r="GK23" s="146"/>
      <c r="GL23" s="146"/>
      <c r="GM23" s="146"/>
      <c r="GN23" s="146"/>
      <c r="GO23" s="146"/>
      <c r="GP23" s="146"/>
      <c r="GQ23" s="146"/>
      <c r="GR23" s="146"/>
      <c r="GS23" s="146"/>
      <c r="GT23" s="146"/>
      <c r="GU23" s="146"/>
      <c r="GV23" s="146"/>
      <c r="GW23" s="146"/>
      <c r="GX23" s="146"/>
      <c r="GY23" s="146"/>
      <c r="GZ23" s="146"/>
      <c r="HA23" s="146"/>
      <c r="HB23" s="146"/>
      <c r="HC23" s="146"/>
      <c r="HD23" s="146"/>
      <c r="HE23" s="146"/>
      <c r="HF23" s="146"/>
      <c r="HG23" s="146"/>
      <c r="HH23" s="146"/>
      <c r="HI23" s="146"/>
      <c r="HJ23" s="146"/>
      <c r="HK23" s="146"/>
      <c r="HL23" s="146"/>
      <c r="HM23" s="146"/>
      <c r="HN23" s="146"/>
      <c r="HO23" s="146"/>
      <c r="HP23" s="146"/>
      <c r="HQ23" s="146"/>
      <c r="HR23" s="146"/>
      <c r="HS23" s="146"/>
      <c r="HT23" s="146"/>
      <c r="HU23" s="146"/>
      <c r="HV23" s="146"/>
      <c r="HW23" s="146"/>
      <c r="HX23" s="146"/>
      <c r="HY23" s="146"/>
      <c r="HZ23" s="146"/>
      <c r="IA23" s="146"/>
      <c r="IB23" s="146"/>
      <c r="IC23" s="146"/>
      <c r="ID23" s="146"/>
      <c r="IE23" s="146"/>
      <c r="IF23" s="146"/>
      <c r="IG23" s="146"/>
      <c r="IH23" s="146"/>
      <c r="II23" s="146"/>
      <c r="IJ23" s="146"/>
      <c r="IK23" s="146"/>
      <c r="IL23" s="146"/>
      <c r="IM23" s="146"/>
      <c r="IN23" s="146"/>
      <c r="IO23" s="146"/>
      <c r="IP23" s="146"/>
      <c r="IQ23" s="146"/>
      <c r="IR23" s="146"/>
      <c r="IS23" s="146"/>
      <c r="IT23" s="146"/>
      <c r="IU23" s="146"/>
      <c r="IV23" s="146"/>
    </row>
    <row r="24" spans="1:256" s="149" customFormat="1" ht="30" customHeight="1">
      <c r="A24" s="163">
        <v>22</v>
      </c>
      <c r="B24" s="164" t="s">
        <v>163</v>
      </c>
      <c r="C24" s="164" t="s">
        <v>127</v>
      </c>
      <c r="D24" s="164" t="s">
        <v>128</v>
      </c>
      <c r="E24" s="165" t="s">
        <v>141</v>
      </c>
      <c r="F24" s="163" t="s">
        <v>130</v>
      </c>
      <c r="G24" s="166">
        <v>150000</v>
      </c>
      <c r="H24" s="167">
        <f t="shared" ref="H24" si="4">786*POWER(G24/10000,0.95)</f>
        <v>10296.965132559</v>
      </c>
      <c r="I24" s="176" t="s">
        <v>164</v>
      </c>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76"/>
      <c r="CO24" s="176"/>
      <c r="CP24" s="176"/>
      <c r="CQ24" s="176"/>
      <c r="CR24" s="176"/>
      <c r="CS24" s="176"/>
      <c r="CT24" s="176"/>
      <c r="CU24" s="176"/>
      <c r="CV24" s="176"/>
      <c r="CW24" s="176"/>
      <c r="CX24" s="176"/>
      <c r="CY24" s="176"/>
      <c r="CZ24" s="176"/>
      <c r="DA24" s="176"/>
      <c r="DB24" s="176"/>
      <c r="DC24" s="176"/>
      <c r="DD24" s="176"/>
      <c r="DE24" s="176"/>
      <c r="DF24" s="176"/>
      <c r="DG24" s="176"/>
      <c r="DH24" s="176"/>
      <c r="DI24" s="176"/>
      <c r="DJ24" s="176"/>
      <c r="DK24" s="176"/>
      <c r="DL24" s="176"/>
      <c r="DM24" s="176"/>
      <c r="DN24" s="176"/>
      <c r="DO24" s="176"/>
      <c r="DP24" s="176"/>
      <c r="DQ24" s="176"/>
      <c r="DR24" s="176"/>
      <c r="DS24" s="176"/>
      <c r="DT24" s="176"/>
      <c r="DU24" s="176"/>
      <c r="DV24" s="176"/>
      <c r="DW24" s="176"/>
      <c r="DX24" s="176"/>
      <c r="DY24" s="176"/>
      <c r="DZ24" s="176"/>
      <c r="EA24" s="176"/>
      <c r="EB24" s="176"/>
      <c r="EC24" s="176"/>
      <c r="ED24" s="176"/>
      <c r="EE24" s="176"/>
      <c r="EF24" s="176"/>
      <c r="EG24" s="176"/>
      <c r="EH24" s="176"/>
      <c r="EI24" s="176"/>
      <c r="EJ24" s="176"/>
      <c r="EK24" s="176"/>
      <c r="EL24" s="176"/>
      <c r="EM24" s="176"/>
      <c r="EN24" s="176"/>
      <c r="EO24" s="176"/>
      <c r="EP24" s="176"/>
      <c r="EQ24" s="176"/>
      <c r="ER24" s="176"/>
      <c r="ES24" s="176"/>
      <c r="ET24" s="176"/>
      <c r="EU24" s="176"/>
      <c r="EV24" s="176"/>
      <c r="EW24" s="176"/>
      <c r="EX24" s="176"/>
      <c r="EY24" s="176"/>
      <c r="EZ24" s="176"/>
      <c r="FA24" s="176"/>
      <c r="FB24" s="176"/>
      <c r="FC24" s="176"/>
      <c r="FD24" s="176"/>
      <c r="FE24" s="176"/>
      <c r="FF24" s="176"/>
      <c r="FG24" s="176"/>
      <c r="FH24" s="176"/>
      <c r="FI24" s="176"/>
      <c r="FJ24" s="176"/>
      <c r="FK24" s="176"/>
      <c r="FL24" s="176"/>
      <c r="FM24" s="176"/>
      <c r="FN24" s="176"/>
      <c r="FO24" s="176"/>
      <c r="FP24" s="176"/>
      <c r="FQ24" s="176"/>
      <c r="FR24" s="176"/>
      <c r="FS24" s="176"/>
      <c r="FT24" s="176"/>
      <c r="FU24" s="176"/>
      <c r="FV24" s="176"/>
      <c r="FW24" s="176"/>
      <c r="FX24" s="176"/>
      <c r="FY24" s="176"/>
      <c r="FZ24" s="176"/>
      <c r="GA24" s="176"/>
      <c r="GB24" s="176"/>
      <c r="GC24" s="176"/>
      <c r="GD24" s="176"/>
      <c r="GE24" s="176"/>
      <c r="GF24" s="176"/>
      <c r="GG24" s="176"/>
      <c r="GH24" s="176"/>
      <c r="GI24" s="176"/>
      <c r="GJ24" s="176"/>
      <c r="GK24" s="176"/>
      <c r="GL24" s="176"/>
      <c r="GM24" s="176"/>
      <c r="GN24" s="176"/>
      <c r="GO24" s="176"/>
      <c r="GP24" s="176"/>
      <c r="GQ24" s="176"/>
      <c r="GR24" s="176"/>
      <c r="GS24" s="176"/>
      <c r="GT24" s="176"/>
      <c r="GU24" s="176"/>
      <c r="GV24" s="176"/>
      <c r="GW24" s="176"/>
      <c r="GX24" s="176"/>
      <c r="GY24" s="176"/>
      <c r="GZ24" s="176"/>
      <c r="HA24" s="176"/>
      <c r="HB24" s="176"/>
      <c r="HC24" s="176"/>
      <c r="HD24" s="176"/>
      <c r="HE24" s="176"/>
      <c r="HF24" s="176"/>
      <c r="HG24" s="176"/>
      <c r="HH24" s="176"/>
      <c r="HI24" s="176"/>
      <c r="HJ24" s="176"/>
      <c r="HK24" s="176"/>
      <c r="HL24" s="176"/>
      <c r="HM24" s="176"/>
      <c r="HN24" s="176"/>
      <c r="HO24" s="176"/>
      <c r="HP24" s="176"/>
      <c r="HQ24" s="176"/>
      <c r="HR24" s="176"/>
      <c r="HS24" s="176"/>
      <c r="HT24" s="176"/>
      <c r="HU24" s="176"/>
      <c r="HV24" s="176"/>
      <c r="HW24" s="176"/>
      <c r="HX24" s="176"/>
      <c r="HY24" s="176"/>
      <c r="HZ24" s="176"/>
      <c r="IA24" s="176"/>
      <c r="IB24" s="176"/>
      <c r="IC24" s="176"/>
      <c r="ID24" s="176"/>
      <c r="IE24" s="176"/>
      <c r="IF24" s="176"/>
      <c r="IG24" s="176"/>
      <c r="IH24" s="176"/>
      <c r="II24" s="176"/>
      <c r="IJ24" s="176"/>
      <c r="IK24" s="176"/>
      <c r="IL24" s="176"/>
      <c r="IM24" s="176"/>
      <c r="IN24" s="176"/>
      <c r="IO24" s="176"/>
      <c r="IP24" s="176"/>
      <c r="IQ24" s="176"/>
      <c r="IR24" s="176"/>
      <c r="IS24" s="176"/>
      <c r="IT24" s="176"/>
      <c r="IU24" s="176"/>
      <c r="IV24" s="176"/>
    </row>
    <row r="25" spans="1:256" ht="30" customHeight="1">
      <c r="A25" s="168"/>
      <c r="B25" s="169"/>
      <c r="C25" s="169"/>
      <c r="D25" s="169"/>
      <c r="E25" s="169"/>
      <c r="F25" s="169"/>
      <c r="G25" s="169"/>
      <c r="H25" s="170">
        <f>SUM(H3:H24)</f>
        <v>1015921.99252798</v>
      </c>
    </row>
    <row r="26" spans="1:256">
      <c r="A26" s="168"/>
      <c r="B26" s="169"/>
      <c r="C26" s="169"/>
      <c r="D26" s="169"/>
      <c r="E26" s="169"/>
      <c r="F26" s="169"/>
      <c r="G26" s="169"/>
      <c r="H26" s="170"/>
    </row>
    <row r="27" spans="1:256">
      <c r="A27" s="168"/>
      <c r="B27" s="169"/>
      <c r="C27" s="169"/>
      <c r="D27" s="169"/>
      <c r="E27" s="169"/>
      <c r="F27" s="169"/>
      <c r="G27" s="169"/>
      <c r="H27" s="170"/>
    </row>
    <row r="28" spans="1:256">
      <c r="A28" s="168"/>
      <c r="B28" s="169"/>
      <c r="C28" s="169"/>
      <c r="D28" s="169"/>
      <c r="E28" s="169"/>
      <c r="F28" s="169"/>
      <c r="G28" s="169"/>
      <c r="H28" s="170"/>
    </row>
    <row r="29" spans="1:256">
      <c r="A29" s="168"/>
      <c r="B29" s="169"/>
      <c r="C29" s="169"/>
      <c r="D29" s="169"/>
      <c r="E29" s="169"/>
      <c r="F29" s="169"/>
      <c r="G29" s="169"/>
      <c r="H29" s="170"/>
    </row>
    <row r="30" spans="1:256">
      <c r="A30" s="168"/>
      <c r="B30" s="169"/>
      <c r="C30" s="169"/>
      <c r="D30" s="169"/>
      <c r="E30" s="169"/>
      <c r="F30" s="169"/>
      <c r="G30" s="169"/>
      <c r="H30" s="170"/>
    </row>
    <row r="31" spans="1:256">
      <c r="A31" s="171"/>
      <c r="B31" s="147"/>
      <c r="C31" s="147"/>
      <c r="D31" s="147"/>
      <c r="E31" s="147"/>
      <c r="F31" s="147"/>
      <c r="G31" s="147"/>
      <c r="H31" s="172"/>
    </row>
    <row r="32" spans="1:256">
      <c r="A32" s="171"/>
      <c r="B32" s="147"/>
      <c r="C32" s="147"/>
      <c r="D32" s="147"/>
      <c r="E32" s="147"/>
      <c r="F32" s="147"/>
      <c r="G32" s="147"/>
      <c r="H32" s="172"/>
    </row>
  </sheetData>
  <sortState ref="A3:H31">
    <sortCondition ref="E3"/>
  </sortState>
  <mergeCells count="1">
    <mergeCell ref="A1:H1"/>
  </mergeCells>
  <phoneticPr fontId="53" type="noConversion"/>
  <pageMargins left="0.70902777777777803" right="0.70902777777777803" top="0.42916666666666697" bottom="0.3" header="0.30902777777777801" footer="0.30902777777777801"/>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8" sqref="E18"/>
    </sheetView>
  </sheetViews>
  <sheetFormatPr defaultColWidth="9" defaultRowHeight="13.5"/>
  <sheetData/>
  <phoneticPr fontId="53" type="noConversion"/>
  <pageMargins left="0.75" right="0.75" top="1" bottom="1" header="0.51180555555555596" footer="0.5118055555555559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94" workbookViewId="0">
      <selection activeCell="K100" sqref="K100"/>
    </sheetView>
  </sheetViews>
  <sheetFormatPr defaultColWidth="9" defaultRowHeight="13.5"/>
  <cols>
    <col min="1" max="1" width="9" style="61"/>
    <col min="2" max="2" width="14.625" style="61" customWidth="1"/>
    <col min="3" max="3" width="18.875" customWidth="1"/>
    <col min="4" max="4" width="11.875" customWidth="1"/>
    <col min="6" max="6" width="11.125" customWidth="1"/>
    <col min="7" max="7" width="14.75" style="61" customWidth="1"/>
    <col min="8" max="8" width="9.125" customWidth="1"/>
    <col min="9" max="9" width="15.875" hidden="1" customWidth="1"/>
    <col min="10" max="10" width="15.5" customWidth="1"/>
    <col min="11" max="11" width="9" style="61"/>
    <col min="12" max="12" width="15.875" style="61" customWidth="1"/>
    <col min="13" max="13" width="21.375" customWidth="1"/>
  </cols>
  <sheetData>
    <row r="1" spans="1:12" ht="24.95" customHeight="1">
      <c r="A1" s="253" t="s">
        <v>165</v>
      </c>
      <c r="B1" s="253"/>
      <c r="C1" s="253"/>
      <c r="D1" s="253"/>
      <c r="E1" s="253"/>
      <c r="F1" s="253"/>
      <c r="G1" s="253"/>
      <c r="H1" s="253"/>
      <c r="I1" s="253"/>
      <c r="J1" s="253"/>
      <c r="K1" s="253"/>
    </row>
    <row r="2" spans="1:12" ht="47.1" customHeight="1">
      <c r="A2" s="63" t="s">
        <v>118</v>
      </c>
      <c r="B2" s="63" t="s">
        <v>166</v>
      </c>
      <c r="C2" s="63" t="s">
        <v>167</v>
      </c>
      <c r="D2" s="63" t="s">
        <v>168</v>
      </c>
      <c r="E2" s="63" t="s">
        <v>169</v>
      </c>
      <c r="F2" s="63" t="s">
        <v>170</v>
      </c>
      <c r="G2" s="63" t="s">
        <v>171</v>
      </c>
      <c r="H2" s="63" t="s">
        <v>172</v>
      </c>
      <c r="I2" s="63" t="s">
        <v>173</v>
      </c>
      <c r="J2" s="63" t="s">
        <v>174</v>
      </c>
      <c r="K2" s="63" t="s">
        <v>175</v>
      </c>
    </row>
    <row r="3" spans="1:12" s="78" customFormat="1" ht="47.1" customHeight="1">
      <c r="A3" s="128">
        <v>1</v>
      </c>
      <c r="B3" s="65" t="s">
        <v>176</v>
      </c>
      <c r="C3" s="65" t="s">
        <v>177</v>
      </c>
      <c r="D3" s="65" t="s">
        <v>178</v>
      </c>
      <c r="E3" s="65" t="s">
        <v>179</v>
      </c>
      <c r="F3" s="65" t="s">
        <v>180</v>
      </c>
      <c r="G3" s="129" t="s">
        <v>181</v>
      </c>
      <c r="H3" s="65" t="s">
        <v>182</v>
      </c>
      <c r="I3" s="65" t="s">
        <v>183</v>
      </c>
      <c r="J3" s="65" t="s">
        <v>130</v>
      </c>
      <c r="K3" s="128">
        <v>500</v>
      </c>
      <c r="L3" s="138"/>
    </row>
    <row r="4" spans="1:12" ht="47.1" customHeight="1">
      <c r="A4" s="128">
        <v>2</v>
      </c>
      <c r="B4" s="65" t="s">
        <v>184</v>
      </c>
      <c r="C4" s="65" t="s">
        <v>185</v>
      </c>
      <c r="D4" s="65" t="s">
        <v>186</v>
      </c>
      <c r="E4" s="65" t="s">
        <v>179</v>
      </c>
      <c r="F4" s="65" t="s">
        <v>187</v>
      </c>
      <c r="G4" s="129" t="s">
        <v>181</v>
      </c>
      <c r="H4" s="65" t="s">
        <v>182</v>
      </c>
      <c r="I4" s="65" t="s">
        <v>188</v>
      </c>
      <c r="J4" s="65" t="s">
        <v>130</v>
      </c>
      <c r="K4" s="139">
        <v>500</v>
      </c>
    </row>
    <row r="5" spans="1:12" ht="47.1" customHeight="1">
      <c r="A5" s="128">
        <v>3</v>
      </c>
      <c r="B5" s="65" t="s">
        <v>189</v>
      </c>
      <c r="C5" s="65" t="s">
        <v>190</v>
      </c>
      <c r="D5" s="65" t="s">
        <v>191</v>
      </c>
      <c r="E5" s="65" t="s">
        <v>179</v>
      </c>
      <c r="F5" s="65" t="s">
        <v>180</v>
      </c>
      <c r="G5" s="129" t="s">
        <v>181</v>
      </c>
      <c r="H5" s="65" t="s">
        <v>182</v>
      </c>
      <c r="I5" s="65" t="s">
        <v>183</v>
      </c>
      <c r="J5" s="65" t="s">
        <v>130</v>
      </c>
      <c r="K5" s="139">
        <v>500</v>
      </c>
    </row>
    <row r="6" spans="1:12" ht="47.1" customHeight="1">
      <c r="A6" s="128">
        <v>4</v>
      </c>
      <c r="B6" s="65" t="s">
        <v>192</v>
      </c>
      <c r="C6" s="65" t="s">
        <v>193</v>
      </c>
      <c r="D6" s="65" t="s">
        <v>194</v>
      </c>
      <c r="E6" s="65" t="s">
        <v>179</v>
      </c>
      <c r="F6" s="65" t="s">
        <v>195</v>
      </c>
      <c r="G6" s="129" t="s">
        <v>181</v>
      </c>
      <c r="H6" s="65" t="s">
        <v>182</v>
      </c>
      <c r="I6" s="65" t="s">
        <v>183</v>
      </c>
      <c r="J6" s="65" t="s">
        <v>130</v>
      </c>
      <c r="K6" s="139">
        <v>500</v>
      </c>
    </row>
    <row r="7" spans="1:12" ht="47.1" customHeight="1">
      <c r="A7" s="128">
        <v>5</v>
      </c>
      <c r="B7" s="65" t="s">
        <v>196</v>
      </c>
      <c r="C7" s="65" t="s">
        <v>197</v>
      </c>
      <c r="D7" s="65" t="s">
        <v>198</v>
      </c>
      <c r="E7" s="65" t="s">
        <v>179</v>
      </c>
      <c r="F7" s="65" t="s">
        <v>199</v>
      </c>
      <c r="G7" s="129" t="s">
        <v>181</v>
      </c>
      <c r="H7" s="65" t="s">
        <v>182</v>
      </c>
      <c r="I7" s="65" t="s">
        <v>183</v>
      </c>
      <c r="J7" s="65" t="s">
        <v>130</v>
      </c>
      <c r="K7" s="139">
        <v>500</v>
      </c>
    </row>
    <row r="8" spans="1:12" ht="47.1" customHeight="1">
      <c r="A8" s="128">
        <v>6</v>
      </c>
      <c r="B8" s="65" t="s">
        <v>200</v>
      </c>
      <c r="C8" s="65" t="s">
        <v>201</v>
      </c>
      <c r="D8" s="65" t="s">
        <v>194</v>
      </c>
      <c r="E8" s="65" t="s">
        <v>179</v>
      </c>
      <c r="F8" s="65" t="s">
        <v>202</v>
      </c>
      <c r="G8" s="129" t="s">
        <v>181</v>
      </c>
      <c r="H8" s="65" t="s">
        <v>182</v>
      </c>
      <c r="I8" s="65" t="s">
        <v>183</v>
      </c>
      <c r="J8" s="65" t="s">
        <v>130</v>
      </c>
      <c r="K8" s="139">
        <v>500</v>
      </c>
    </row>
    <row r="9" spans="1:12" ht="47.1" customHeight="1">
      <c r="A9" s="128">
        <v>7</v>
      </c>
      <c r="B9" s="65" t="s">
        <v>203</v>
      </c>
      <c r="C9" s="65" t="s">
        <v>204</v>
      </c>
      <c r="D9" s="65" t="s">
        <v>178</v>
      </c>
      <c r="E9" s="65" t="s">
        <v>179</v>
      </c>
      <c r="F9" s="65" t="s">
        <v>205</v>
      </c>
      <c r="G9" s="129" t="s">
        <v>181</v>
      </c>
      <c r="H9" s="65" t="s">
        <v>182</v>
      </c>
      <c r="I9" s="65" t="s">
        <v>183</v>
      </c>
      <c r="J9" s="65" t="s">
        <v>130</v>
      </c>
      <c r="K9" s="139">
        <v>500</v>
      </c>
    </row>
    <row r="10" spans="1:12" ht="47.1" customHeight="1">
      <c r="A10" s="128">
        <v>8</v>
      </c>
      <c r="B10" s="65" t="s">
        <v>206</v>
      </c>
      <c r="C10" s="65" t="s">
        <v>207</v>
      </c>
      <c r="D10" s="65" t="s">
        <v>208</v>
      </c>
      <c r="E10" s="65" t="s">
        <v>179</v>
      </c>
      <c r="F10" s="65" t="s">
        <v>209</v>
      </c>
      <c r="G10" s="129" t="s">
        <v>181</v>
      </c>
      <c r="H10" s="65" t="s">
        <v>182</v>
      </c>
      <c r="I10" s="65" t="s">
        <v>183</v>
      </c>
      <c r="J10" s="65" t="s">
        <v>130</v>
      </c>
      <c r="K10" s="139">
        <v>500</v>
      </c>
    </row>
    <row r="11" spans="1:12" ht="47.1" customHeight="1">
      <c r="A11" s="128">
        <v>9</v>
      </c>
      <c r="B11" s="65" t="s">
        <v>210</v>
      </c>
      <c r="C11" s="65" t="s">
        <v>211</v>
      </c>
      <c r="D11" s="65" t="s">
        <v>208</v>
      </c>
      <c r="E11" s="65" t="s">
        <v>179</v>
      </c>
      <c r="F11" s="65" t="s">
        <v>212</v>
      </c>
      <c r="G11" s="129" t="s">
        <v>181</v>
      </c>
      <c r="H11" s="65" t="s">
        <v>182</v>
      </c>
      <c r="I11" s="65" t="s">
        <v>183</v>
      </c>
      <c r="J11" s="65" t="s">
        <v>130</v>
      </c>
      <c r="K11" s="139">
        <v>500</v>
      </c>
    </row>
    <row r="12" spans="1:12" ht="47.1" customHeight="1">
      <c r="A12" s="128">
        <v>10</v>
      </c>
      <c r="B12" s="65" t="s">
        <v>213</v>
      </c>
      <c r="C12" s="65" t="s">
        <v>214</v>
      </c>
      <c r="D12" s="65" t="s">
        <v>194</v>
      </c>
      <c r="E12" s="65" t="s">
        <v>179</v>
      </c>
      <c r="F12" s="65" t="s">
        <v>215</v>
      </c>
      <c r="G12" s="129" t="s">
        <v>181</v>
      </c>
      <c r="H12" s="65" t="s">
        <v>182</v>
      </c>
      <c r="I12" s="65" t="s">
        <v>183</v>
      </c>
      <c r="J12" s="65" t="s">
        <v>130</v>
      </c>
      <c r="K12" s="139">
        <v>1000</v>
      </c>
    </row>
    <row r="13" spans="1:12" ht="47.1" customHeight="1">
      <c r="A13" s="128">
        <v>11</v>
      </c>
      <c r="B13" s="65" t="s">
        <v>216</v>
      </c>
      <c r="C13" s="65" t="s">
        <v>217</v>
      </c>
      <c r="D13" s="65" t="s">
        <v>218</v>
      </c>
      <c r="E13" s="65" t="s">
        <v>179</v>
      </c>
      <c r="F13" s="65" t="s">
        <v>202</v>
      </c>
      <c r="G13" s="129" t="s">
        <v>181</v>
      </c>
      <c r="H13" s="65" t="s">
        <v>182</v>
      </c>
      <c r="I13" s="65" t="s">
        <v>183</v>
      </c>
      <c r="J13" s="65" t="s">
        <v>130</v>
      </c>
      <c r="K13" s="139">
        <v>500</v>
      </c>
    </row>
    <row r="14" spans="1:12" ht="47.1" customHeight="1">
      <c r="A14" s="128">
        <v>12</v>
      </c>
      <c r="B14" s="65" t="s">
        <v>219</v>
      </c>
      <c r="C14" s="65" t="s">
        <v>220</v>
      </c>
      <c r="D14" s="65" t="s">
        <v>221</v>
      </c>
      <c r="E14" s="65" t="s">
        <v>179</v>
      </c>
      <c r="F14" s="65" t="s">
        <v>222</v>
      </c>
      <c r="G14" s="129" t="s">
        <v>181</v>
      </c>
      <c r="H14" s="65" t="s">
        <v>182</v>
      </c>
      <c r="I14" s="65" t="s">
        <v>183</v>
      </c>
      <c r="J14" s="65" t="s">
        <v>130</v>
      </c>
      <c r="K14" s="139">
        <v>500</v>
      </c>
    </row>
    <row r="15" spans="1:12" ht="47.1" customHeight="1">
      <c r="A15" s="128">
        <v>13</v>
      </c>
      <c r="B15" s="65" t="s">
        <v>223</v>
      </c>
      <c r="C15" s="65" t="s">
        <v>224</v>
      </c>
      <c r="D15" s="65" t="s">
        <v>194</v>
      </c>
      <c r="E15" s="65" t="s">
        <v>179</v>
      </c>
      <c r="F15" s="65" t="s">
        <v>225</v>
      </c>
      <c r="G15" s="129" t="s">
        <v>181</v>
      </c>
      <c r="H15" s="65" t="s">
        <v>182</v>
      </c>
      <c r="I15" s="65" t="s">
        <v>183</v>
      </c>
      <c r="J15" s="65" t="s">
        <v>130</v>
      </c>
      <c r="K15" s="139">
        <v>500</v>
      </c>
    </row>
    <row r="16" spans="1:12" ht="47.1" customHeight="1">
      <c r="A16" s="128">
        <v>14</v>
      </c>
      <c r="B16" s="65" t="s">
        <v>226</v>
      </c>
      <c r="C16" s="65" t="s">
        <v>227</v>
      </c>
      <c r="D16" s="65" t="s">
        <v>221</v>
      </c>
      <c r="E16" s="65" t="s">
        <v>179</v>
      </c>
      <c r="F16" s="65" t="s">
        <v>228</v>
      </c>
      <c r="G16" s="129" t="s">
        <v>181</v>
      </c>
      <c r="H16" s="65" t="s">
        <v>182</v>
      </c>
      <c r="I16" s="65" t="s">
        <v>183</v>
      </c>
      <c r="J16" s="65" t="s">
        <v>130</v>
      </c>
      <c r="K16" s="139">
        <v>500</v>
      </c>
    </row>
    <row r="17" spans="1:11" ht="47.1" customHeight="1">
      <c r="A17" s="128">
        <v>15</v>
      </c>
      <c r="B17" s="65" t="s">
        <v>229</v>
      </c>
      <c r="C17" s="65" t="s">
        <v>230</v>
      </c>
      <c r="D17" s="65" t="s">
        <v>194</v>
      </c>
      <c r="E17" s="65" t="s">
        <v>179</v>
      </c>
      <c r="F17" s="65" t="s">
        <v>228</v>
      </c>
      <c r="G17" s="129" t="s">
        <v>181</v>
      </c>
      <c r="H17" s="65" t="s">
        <v>182</v>
      </c>
      <c r="I17" s="65" t="s">
        <v>231</v>
      </c>
      <c r="J17" s="65" t="s">
        <v>130</v>
      </c>
      <c r="K17" s="139">
        <v>500</v>
      </c>
    </row>
    <row r="18" spans="1:11" ht="47.1" customHeight="1">
      <c r="A18" s="128">
        <v>16</v>
      </c>
      <c r="B18" s="65" t="s">
        <v>232</v>
      </c>
      <c r="C18" s="65" t="s">
        <v>233</v>
      </c>
      <c r="D18" s="65" t="s">
        <v>194</v>
      </c>
      <c r="E18" s="65" t="s">
        <v>179</v>
      </c>
      <c r="F18" s="65" t="s">
        <v>234</v>
      </c>
      <c r="G18" s="129" t="s">
        <v>181</v>
      </c>
      <c r="H18" s="65" t="s">
        <v>182</v>
      </c>
      <c r="I18" s="65" t="s">
        <v>183</v>
      </c>
      <c r="J18" s="65" t="s">
        <v>130</v>
      </c>
      <c r="K18" s="139">
        <v>1000</v>
      </c>
    </row>
    <row r="19" spans="1:11" ht="47.1" customHeight="1">
      <c r="A19" s="128">
        <v>17</v>
      </c>
      <c r="B19" s="65" t="s">
        <v>235</v>
      </c>
      <c r="C19" s="65" t="s">
        <v>236</v>
      </c>
      <c r="D19" s="65" t="s">
        <v>237</v>
      </c>
      <c r="E19" s="65" t="s">
        <v>179</v>
      </c>
      <c r="F19" s="65" t="s">
        <v>238</v>
      </c>
      <c r="G19" s="129" t="s">
        <v>181</v>
      </c>
      <c r="H19" s="65" t="s">
        <v>182</v>
      </c>
      <c r="I19" s="65" t="s">
        <v>183</v>
      </c>
      <c r="J19" s="65" t="s">
        <v>130</v>
      </c>
      <c r="K19" s="139">
        <v>500</v>
      </c>
    </row>
    <row r="20" spans="1:11" ht="47.1" customHeight="1">
      <c r="A20" s="128">
        <v>18</v>
      </c>
      <c r="B20" s="65" t="s">
        <v>239</v>
      </c>
      <c r="C20" s="65" t="s">
        <v>240</v>
      </c>
      <c r="D20" s="65" t="s">
        <v>194</v>
      </c>
      <c r="E20" s="65" t="s">
        <v>179</v>
      </c>
      <c r="F20" s="65" t="s">
        <v>241</v>
      </c>
      <c r="G20" s="129" t="s">
        <v>181</v>
      </c>
      <c r="H20" s="65" t="s">
        <v>182</v>
      </c>
      <c r="I20" s="65" t="s">
        <v>183</v>
      </c>
      <c r="J20" s="65" t="s">
        <v>130</v>
      </c>
      <c r="K20" s="139">
        <v>500</v>
      </c>
    </row>
    <row r="21" spans="1:11" ht="47.1" customHeight="1">
      <c r="A21" s="128">
        <v>19</v>
      </c>
      <c r="B21" s="65" t="s">
        <v>242</v>
      </c>
      <c r="C21" s="65" t="s">
        <v>243</v>
      </c>
      <c r="D21" s="65" t="s">
        <v>194</v>
      </c>
      <c r="E21" s="65" t="s">
        <v>179</v>
      </c>
      <c r="F21" s="65" t="s">
        <v>244</v>
      </c>
      <c r="G21" s="129" t="s">
        <v>181</v>
      </c>
      <c r="H21" s="65" t="s">
        <v>182</v>
      </c>
      <c r="I21" s="65" t="s">
        <v>183</v>
      </c>
      <c r="J21" s="65" t="s">
        <v>130</v>
      </c>
      <c r="K21" s="139">
        <v>500</v>
      </c>
    </row>
    <row r="22" spans="1:11" ht="54" customHeight="1">
      <c r="A22" s="128">
        <v>20</v>
      </c>
      <c r="B22" s="65" t="s">
        <v>245</v>
      </c>
      <c r="C22" s="65" t="s">
        <v>246</v>
      </c>
      <c r="D22" s="65" t="s">
        <v>194</v>
      </c>
      <c r="E22" s="65" t="s">
        <v>179</v>
      </c>
      <c r="F22" s="65" t="s">
        <v>247</v>
      </c>
      <c r="G22" s="129" t="s">
        <v>181</v>
      </c>
      <c r="H22" s="65" t="s">
        <v>182</v>
      </c>
      <c r="I22" s="65" t="s">
        <v>183</v>
      </c>
      <c r="J22" s="65" t="s">
        <v>130</v>
      </c>
      <c r="K22" s="139">
        <v>500</v>
      </c>
    </row>
    <row r="23" spans="1:11" ht="47.1" customHeight="1">
      <c r="A23" s="128">
        <v>21</v>
      </c>
      <c r="B23" s="65" t="s">
        <v>248</v>
      </c>
      <c r="C23" s="65" t="s">
        <v>249</v>
      </c>
      <c r="D23" s="65" t="s">
        <v>250</v>
      </c>
      <c r="E23" s="65" t="s">
        <v>179</v>
      </c>
      <c r="F23" s="65" t="s">
        <v>251</v>
      </c>
      <c r="G23" s="129" t="s">
        <v>181</v>
      </c>
      <c r="H23" s="65" t="s">
        <v>182</v>
      </c>
      <c r="I23" s="65" t="s">
        <v>183</v>
      </c>
      <c r="J23" s="65" t="s">
        <v>130</v>
      </c>
      <c r="K23" s="139">
        <v>1000</v>
      </c>
    </row>
    <row r="24" spans="1:11" ht="47.1" customHeight="1">
      <c r="A24" s="128">
        <v>22</v>
      </c>
      <c r="B24" s="65" t="s">
        <v>252</v>
      </c>
      <c r="C24" s="65" t="s">
        <v>253</v>
      </c>
      <c r="D24" s="65" t="s">
        <v>254</v>
      </c>
      <c r="E24" s="65" t="s">
        <v>179</v>
      </c>
      <c r="F24" s="65" t="s">
        <v>255</v>
      </c>
      <c r="G24" s="129" t="s">
        <v>181</v>
      </c>
      <c r="H24" s="65" t="s">
        <v>182</v>
      </c>
      <c r="I24" s="65" t="s">
        <v>183</v>
      </c>
      <c r="J24" s="65" t="s">
        <v>130</v>
      </c>
      <c r="K24" s="139">
        <v>500</v>
      </c>
    </row>
    <row r="25" spans="1:11" ht="47.1" customHeight="1">
      <c r="A25" s="128">
        <v>23</v>
      </c>
      <c r="B25" s="65" t="s">
        <v>256</v>
      </c>
      <c r="C25" s="65" t="s">
        <v>257</v>
      </c>
      <c r="D25" s="65" t="s">
        <v>258</v>
      </c>
      <c r="E25" s="65" t="s">
        <v>179</v>
      </c>
      <c r="F25" s="65" t="s">
        <v>255</v>
      </c>
      <c r="G25" s="129" t="s">
        <v>181</v>
      </c>
      <c r="H25" s="65" t="s">
        <v>182</v>
      </c>
      <c r="I25" s="65" t="s">
        <v>183</v>
      </c>
      <c r="J25" s="65" t="s">
        <v>130</v>
      </c>
      <c r="K25" s="139">
        <v>500</v>
      </c>
    </row>
    <row r="26" spans="1:11" ht="47.1" customHeight="1">
      <c r="A26" s="128">
        <v>24</v>
      </c>
      <c r="B26" s="65" t="s">
        <v>259</v>
      </c>
      <c r="C26" s="65" t="s">
        <v>260</v>
      </c>
      <c r="D26" s="65" t="s">
        <v>237</v>
      </c>
      <c r="E26" s="65" t="s">
        <v>179</v>
      </c>
      <c r="F26" s="65" t="s">
        <v>261</v>
      </c>
      <c r="G26" s="129" t="s">
        <v>181</v>
      </c>
      <c r="H26" s="65" t="s">
        <v>182</v>
      </c>
      <c r="I26" s="65" t="s">
        <v>183</v>
      </c>
      <c r="J26" s="65" t="s">
        <v>130</v>
      </c>
      <c r="K26" s="139">
        <v>500</v>
      </c>
    </row>
    <row r="27" spans="1:11" ht="57" customHeight="1">
      <c r="A27" s="128">
        <v>25</v>
      </c>
      <c r="B27" s="65" t="s">
        <v>262</v>
      </c>
      <c r="C27" s="65" t="s">
        <v>263</v>
      </c>
      <c r="D27" s="65" t="s">
        <v>194</v>
      </c>
      <c r="E27" s="65" t="s">
        <v>179</v>
      </c>
      <c r="F27" s="65" t="s">
        <v>264</v>
      </c>
      <c r="G27" s="129" t="s">
        <v>181</v>
      </c>
      <c r="H27" s="65" t="s">
        <v>182</v>
      </c>
      <c r="I27" s="65" t="s">
        <v>183</v>
      </c>
      <c r="J27" s="65" t="s">
        <v>130</v>
      </c>
      <c r="K27" s="139">
        <v>500</v>
      </c>
    </row>
    <row r="28" spans="1:11" ht="47.1" customHeight="1">
      <c r="A28" s="128">
        <v>26</v>
      </c>
      <c r="B28" s="65" t="s">
        <v>265</v>
      </c>
      <c r="C28" s="65" t="s">
        <v>266</v>
      </c>
      <c r="D28" s="65" t="s">
        <v>267</v>
      </c>
      <c r="E28" s="65" t="s">
        <v>51</v>
      </c>
      <c r="F28" s="65" t="s">
        <v>268</v>
      </c>
      <c r="G28" s="129" t="s">
        <v>181</v>
      </c>
      <c r="H28" s="65" t="s">
        <v>182</v>
      </c>
      <c r="I28" s="65" t="s">
        <v>183</v>
      </c>
      <c r="J28" s="65" t="s">
        <v>130</v>
      </c>
      <c r="K28" s="139">
        <v>3000</v>
      </c>
    </row>
    <row r="29" spans="1:11" ht="47.1" customHeight="1">
      <c r="A29" s="128">
        <v>27</v>
      </c>
      <c r="B29" s="65" t="s">
        <v>269</v>
      </c>
      <c r="C29" s="65" t="s">
        <v>270</v>
      </c>
      <c r="D29" s="65" t="s">
        <v>271</v>
      </c>
      <c r="E29" s="65" t="s">
        <v>51</v>
      </c>
      <c r="F29" s="65" t="s">
        <v>272</v>
      </c>
      <c r="G29" s="129" t="s">
        <v>181</v>
      </c>
      <c r="H29" s="65" t="s">
        <v>182</v>
      </c>
      <c r="I29" s="65" t="s">
        <v>273</v>
      </c>
      <c r="J29" s="65" t="s">
        <v>130</v>
      </c>
      <c r="K29" s="139">
        <v>3000</v>
      </c>
    </row>
    <row r="30" spans="1:11" ht="47.1" customHeight="1">
      <c r="A30" s="128">
        <v>28</v>
      </c>
      <c r="B30" s="65" t="s">
        <v>274</v>
      </c>
      <c r="C30" s="65" t="s">
        <v>275</v>
      </c>
      <c r="D30" s="65" t="s">
        <v>276</v>
      </c>
      <c r="E30" s="65" t="s">
        <v>51</v>
      </c>
      <c r="F30" s="65" t="s">
        <v>277</v>
      </c>
      <c r="G30" s="129" t="s">
        <v>181</v>
      </c>
      <c r="H30" s="65" t="s">
        <v>182</v>
      </c>
      <c r="I30" s="65" t="s">
        <v>183</v>
      </c>
      <c r="J30" s="65" t="s">
        <v>130</v>
      </c>
      <c r="K30" s="139">
        <v>3000</v>
      </c>
    </row>
    <row r="31" spans="1:11" ht="47.1" customHeight="1">
      <c r="A31" s="128">
        <v>29</v>
      </c>
      <c r="B31" s="65" t="s">
        <v>278</v>
      </c>
      <c r="C31" s="65" t="s">
        <v>275</v>
      </c>
      <c r="D31" s="65" t="s">
        <v>276</v>
      </c>
      <c r="E31" s="65" t="s">
        <v>51</v>
      </c>
      <c r="F31" s="65" t="s">
        <v>279</v>
      </c>
      <c r="G31" s="129" t="s">
        <v>181</v>
      </c>
      <c r="H31" s="65" t="s">
        <v>182</v>
      </c>
      <c r="I31" s="65" t="s">
        <v>183</v>
      </c>
      <c r="J31" s="65" t="s">
        <v>130</v>
      </c>
      <c r="K31" s="139">
        <v>3000</v>
      </c>
    </row>
    <row r="32" spans="1:11" ht="47.1" customHeight="1">
      <c r="A32" s="128">
        <v>30</v>
      </c>
      <c r="B32" s="65" t="s">
        <v>280</v>
      </c>
      <c r="C32" s="65" t="s">
        <v>281</v>
      </c>
      <c r="D32" s="65" t="s">
        <v>276</v>
      </c>
      <c r="E32" s="65" t="s">
        <v>51</v>
      </c>
      <c r="F32" s="65" t="s">
        <v>282</v>
      </c>
      <c r="G32" s="129" t="s">
        <v>181</v>
      </c>
      <c r="H32" s="65" t="s">
        <v>182</v>
      </c>
      <c r="I32" s="65" t="s">
        <v>183</v>
      </c>
      <c r="J32" s="65" t="s">
        <v>130</v>
      </c>
      <c r="K32" s="139">
        <v>3000</v>
      </c>
    </row>
    <row r="33" spans="1:12" ht="47.1" customHeight="1">
      <c r="A33" s="128">
        <v>31</v>
      </c>
      <c r="B33" s="65" t="s">
        <v>283</v>
      </c>
      <c r="C33" s="65" t="s">
        <v>284</v>
      </c>
      <c r="D33" s="65" t="s">
        <v>285</v>
      </c>
      <c r="E33" s="65" t="s">
        <v>51</v>
      </c>
      <c r="F33" s="65" t="s">
        <v>286</v>
      </c>
      <c r="G33" s="129" t="s">
        <v>181</v>
      </c>
      <c r="H33" s="65" t="s">
        <v>182</v>
      </c>
      <c r="I33" s="65" t="s">
        <v>183</v>
      </c>
      <c r="J33" s="65" t="s">
        <v>130</v>
      </c>
      <c r="K33" s="139">
        <v>1500</v>
      </c>
    </row>
    <row r="34" spans="1:12" ht="57.95" customHeight="1">
      <c r="A34" s="128">
        <v>32</v>
      </c>
      <c r="B34" s="65" t="s">
        <v>287</v>
      </c>
      <c r="C34" s="65" t="s">
        <v>288</v>
      </c>
      <c r="D34" s="65" t="s">
        <v>289</v>
      </c>
      <c r="E34" s="65" t="s">
        <v>51</v>
      </c>
      <c r="F34" s="65" t="s">
        <v>251</v>
      </c>
      <c r="G34" s="129" t="s">
        <v>181</v>
      </c>
      <c r="H34" s="65" t="s">
        <v>182</v>
      </c>
      <c r="I34" s="65" t="s">
        <v>183</v>
      </c>
      <c r="J34" s="65" t="s">
        <v>130</v>
      </c>
      <c r="K34" s="139">
        <v>1500</v>
      </c>
    </row>
    <row r="35" spans="1:12" ht="57" customHeight="1">
      <c r="A35" s="128">
        <v>33</v>
      </c>
      <c r="B35" s="65" t="s">
        <v>290</v>
      </c>
      <c r="C35" s="65" t="s">
        <v>291</v>
      </c>
      <c r="D35" s="65" t="s">
        <v>292</v>
      </c>
      <c r="E35" s="65" t="s">
        <v>51</v>
      </c>
      <c r="F35" s="65" t="s">
        <v>293</v>
      </c>
      <c r="G35" s="129" t="s">
        <v>181</v>
      </c>
      <c r="H35" s="65" t="s">
        <v>182</v>
      </c>
      <c r="I35" s="65" t="s">
        <v>183</v>
      </c>
      <c r="J35" s="65" t="s">
        <v>130</v>
      </c>
      <c r="K35" s="139">
        <v>3000</v>
      </c>
    </row>
    <row r="36" spans="1:12" ht="47.1" customHeight="1">
      <c r="A36" s="128">
        <v>34</v>
      </c>
      <c r="B36" s="65" t="s">
        <v>294</v>
      </c>
      <c r="C36" s="65" t="s">
        <v>295</v>
      </c>
      <c r="D36" s="65"/>
      <c r="E36" s="65" t="s">
        <v>296</v>
      </c>
      <c r="F36" s="65">
        <v>42403</v>
      </c>
      <c r="G36" s="129" t="s">
        <v>181</v>
      </c>
      <c r="H36" s="65"/>
      <c r="I36" s="65"/>
      <c r="J36" s="65" t="s">
        <v>130</v>
      </c>
      <c r="K36" s="139">
        <v>2000</v>
      </c>
    </row>
    <row r="37" spans="1:12" ht="47.1" customHeight="1">
      <c r="A37" s="128">
        <v>35</v>
      </c>
      <c r="B37" s="65" t="s">
        <v>297</v>
      </c>
      <c r="C37" s="65" t="s">
        <v>298</v>
      </c>
      <c r="D37" s="65"/>
      <c r="E37" s="65" t="s">
        <v>296</v>
      </c>
      <c r="F37" s="65">
        <v>42302</v>
      </c>
      <c r="G37" s="129" t="s">
        <v>181</v>
      </c>
      <c r="H37" s="65"/>
      <c r="I37" s="65"/>
      <c r="J37" s="65" t="s">
        <v>130</v>
      </c>
      <c r="K37" s="139">
        <v>4000</v>
      </c>
    </row>
    <row r="38" spans="1:12" ht="47.1" customHeight="1">
      <c r="A38" s="128">
        <v>36</v>
      </c>
      <c r="B38" s="130" t="s">
        <v>299</v>
      </c>
      <c r="C38" s="130" t="s">
        <v>300</v>
      </c>
      <c r="D38" s="130"/>
      <c r="E38" s="130" t="s">
        <v>296</v>
      </c>
      <c r="F38" s="130">
        <v>42302</v>
      </c>
      <c r="G38" s="131" t="s">
        <v>181</v>
      </c>
      <c r="H38" s="130"/>
      <c r="I38" s="130"/>
      <c r="J38" s="130" t="s">
        <v>130</v>
      </c>
      <c r="K38" s="140">
        <v>2000</v>
      </c>
    </row>
    <row r="39" spans="1:12" s="79" customFormat="1" ht="47.1" customHeight="1">
      <c r="A39" s="132">
        <v>37</v>
      </c>
      <c r="B39" s="133" t="s">
        <v>301</v>
      </c>
      <c r="C39" s="133" t="s">
        <v>302</v>
      </c>
      <c r="D39" s="133" t="s">
        <v>194</v>
      </c>
      <c r="E39" s="133" t="s">
        <v>303</v>
      </c>
      <c r="F39" s="133">
        <v>42493</v>
      </c>
      <c r="G39" s="134" t="s">
        <v>181</v>
      </c>
      <c r="H39" s="133" t="s">
        <v>182</v>
      </c>
      <c r="I39" s="133" t="s">
        <v>304</v>
      </c>
      <c r="J39" s="133" t="s">
        <v>130</v>
      </c>
      <c r="K39" s="141">
        <v>500</v>
      </c>
      <c r="L39" s="79" t="s">
        <v>164</v>
      </c>
    </row>
    <row r="40" spans="1:12" s="79" customFormat="1" ht="47.1" customHeight="1">
      <c r="A40" s="132">
        <v>38</v>
      </c>
      <c r="B40" s="133" t="s">
        <v>305</v>
      </c>
      <c r="C40" s="133" t="s">
        <v>306</v>
      </c>
      <c r="D40" s="133" t="s">
        <v>208</v>
      </c>
      <c r="E40" s="133" t="s">
        <v>303</v>
      </c>
      <c r="F40" s="133">
        <v>42434</v>
      </c>
      <c r="G40" s="134" t="s">
        <v>181</v>
      </c>
      <c r="H40" s="133" t="s">
        <v>182</v>
      </c>
      <c r="I40" s="133" t="s">
        <v>304</v>
      </c>
      <c r="J40" s="133" t="s">
        <v>130</v>
      </c>
      <c r="K40" s="141">
        <v>500</v>
      </c>
      <c r="L40" s="79" t="s">
        <v>164</v>
      </c>
    </row>
    <row r="41" spans="1:12" s="79" customFormat="1" ht="47.1" customHeight="1">
      <c r="A41" s="132">
        <v>39</v>
      </c>
      <c r="B41" s="133" t="s">
        <v>307</v>
      </c>
      <c r="C41" s="133" t="s">
        <v>308</v>
      </c>
      <c r="D41" s="133" t="s">
        <v>309</v>
      </c>
      <c r="E41" s="133" t="s">
        <v>51</v>
      </c>
      <c r="F41" s="133">
        <v>42401</v>
      </c>
      <c r="G41" s="134" t="s">
        <v>181</v>
      </c>
      <c r="H41" s="133" t="s">
        <v>182</v>
      </c>
      <c r="I41" s="133" t="s">
        <v>130</v>
      </c>
      <c r="J41" s="133" t="s">
        <v>130</v>
      </c>
      <c r="K41" s="141">
        <v>1500</v>
      </c>
      <c r="L41" s="79" t="s">
        <v>164</v>
      </c>
    </row>
    <row r="42" spans="1:12" s="79" customFormat="1" ht="47.1" customHeight="1">
      <c r="A42" s="132">
        <v>40</v>
      </c>
      <c r="B42" s="133" t="s">
        <v>310</v>
      </c>
      <c r="C42" s="133" t="s">
        <v>311</v>
      </c>
      <c r="D42" s="133" t="s">
        <v>312</v>
      </c>
      <c r="E42" s="133" t="s">
        <v>303</v>
      </c>
      <c r="F42" s="133">
        <v>42461</v>
      </c>
      <c r="G42" s="134" t="s">
        <v>181</v>
      </c>
      <c r="H42" s="133" t="s">
        <v>179</v>
      </c>
      <c r="I42" s="133" t="s">
        <v>130</v>
      </c>
      <c r="J42" s="133" t="s">
        <v>130</v>
      </c>
      <c r="K42" s="141">
        <v>500</v>
      </c>
      <c r="L42" s="79" t="s">
        <v>164</v>
      </c>
    </row>
    <row r="43" spans="1:12" s="79" customFormat="1" ht="47.1" customHeight="1">
      <c r="A43" s="132">
        <v>41</v>
      </c>
      <c r="B43" s="133" t="s">
        <v>313</v>
      </c>
      <c r="C43" s="133" t="s">
        <v>314</v>
      </c>
      <c r="D43" s="133" t="s">
        <v>315</v>
      </c>
      <c r="E43" s="133" t="s">
        <v>303</v>
      </c>
      <c r="F43" s="133">
        <v>42505</v>
      </c>
      <c r="G43" s="134" t="s">
        <v>181</v>
      </c>
      <c r="H43" s="133" t="s">
        <v>182</v>
      </c>
      <c r="I43" s="133" t="s">
        <v>130</v>
      </c>
      <c r="J43" s="133" t="s">
        <v>130</v>
      </c>
      <c r="K43" s="141">
        <v>1000</v>
      </c>
      <c r="L43" s="79" t="s">
        <v>164</v>
      </c>
    </row>
    <row r="44" spans="1:12" s="79" customFormat="1" ht="59.1" customHeight="1">
      <c r="A44" s="132">
        <v>42</v>
      </c>
      <c r="B44" s="133" t="s">
        <v>316</v>
      </c>
      <c r="C44" s="133" t="s">
        <v>317</v>
      </c>
      <c r="D44" s="133" t="s">
        <v>318</v>
      </c>
      <c r="E44" s="133" t="s">
        <v>319</v>
      </c>
      <c r="F44" s="133">
        <v>42561</v>
      </c>
      <c r="G44" s="134" t="s">
        <v>181</v>
      </c>
      <c r="H44" s="133" t="s">
        <v>182</v>
      </c>
      <c r="I44" s="133" t="s">
        <v>130</v>
      </c>
      <c r="J44" s="133" t="s">
        <v>130</v>
      </c>
      <c r="K44" s="141">
        <v>500</v>
      </c>
      <c r="L44" s="79" t="s">
        <v>164</v>
      </c>
    </row>
    <row r="45" spans="1:12" s="79" customFormat="1" ht="47.1" customHeight="1">
      <c r="A45" s="132">
        <v>43</v>
      </c>
      <c r="B45" s="133" t="s">
        <v>320</v>
      </c>
      <c r="C45" s="133" t="s">
        <v>321</v>
      </c>
      <c r="D45" s="133" t="s">
        <v>194</v>
      </c>
      <c r="E45" s="133" t="s">
        <v>319</v>
      </c>
      <c r="F45" s="133">
        <v>42482</v>
      </c>
      <c r="G45" s="134" t="s">
        <v>181</v>
      </c>
      <c r="H45" s="133" t="s">
        <v>182</v>
      </c>
      <c r="I45" s="133" t="s">
        <v>130</v>
      </c>
      <c r="J45" s="133" t="s">
        <v>130</v>
      </c>
      <c r="K45" s="141">
        <v>500</v>
      </c>
      <c r="L45" s="79" t="s">
        <v>164</v>
      </c>
    </row>
    <row r="46" spans="1:12" s="79" customFormat="1" ht="47.1" customHeight="1">
      <c r="A46" s="132">
        <v>44</v>
      </c>
      <c r="B46" s="133" t="s">
        <v>322</v>
      </c>
      <c r="C46" s="133" t="s">
        <v>323</v>
      </c>
      <c r="D46" s="133" t="s">
        <v>198</v>
      </c>
      <c r="E46" s="133" t="s">
        <v>319</v>
      </c>
      <c r="F46" s="133">
        <v>42480</v>
      </c>
      <c r="G46" s="134" t="s">
        <v>181</v>
      </c>
      <c r="H46" s="133" t="s">
        <v>182</v>
      </c>
      <c r="I46" s="133" t="s">
        <v>130</v>
      </c>
      <c r="J46" s="133" t="s">
        <v>130</v>
      </c>
      <c r="K46" s="141">
        <v>500</v>
      </c>
      <c r="L46" s="79" t="s">
        <v>164</v>
      </c>
    </row>
    <row r="47" spans="1:12" s="127" customFormat="1" ht="56.1" customHeight="1">
      <c r="A47" s="135">
        <v>45</v>
      </c>
      <c r="B47" s="136" t="s">
        <v>324</v>
      </c>
      <c r="C47" s="136" t="s">
        <v>325</v>
      </c>
      <c r="D47" s="136" t="s">
        <v>326</v>
      </c>
      <c r="E47" s="136" t="s">
        <v>327</v>
      </c>
      <c r="F47" s="136">
        <v>42475</v>
      </c>
      <c r="G47" s="137" t="s">
        <v>181</v>
      </c>
      <c r="H47" s="136" t="s">
        <v>182</v>
      </c>
      <c r="I47" s="136" t="s">
        <v>130</v>
      </c>
      <c r="J47" s="136" t="s">
        <v>130</v>
      </c>
      <c r="K47" s="142">
        <v>2000</v>
      </c>
      <c r="L47" s="127" t="s">
        <v>164</v>
      </c>
    </row>
    <row r="48" spans="1:12" s="127" customFormat="1" ht="47.1" customHeight="1">
      <c r="A48" s="135">
        <v>46</v>
      </c>
      <c r="B48" s="136" t="s">
        <v>328</v>
      </c>
      <c r="C48" s="136" t="s">
        <v>329</v>
      </c>
      <c r="D48" s="136" t="s">
        <v>326</v>
      </c>
      <c r="E48" s="136" t="s">
        <v>327</v>
      </c>
      <c r="F48" s="136">
        <v>42384</v>
      </c>
      <c r="G48" s="137" t="s">
        <v>181</v>
      </c>
      <c r="H48" s="136" t="s">
        <v>182</v>
      </c>
      <c r="I48" s="136" t="s">
        <v>130</v>
      </c>
      <c r="J48" s="136" t="s">
        <v>130</v>
      </c>
      <c r="K48" s="142">
        <v>2000</v>
      </c>
      <c r="L48" s="127" t="s">
        <v>164</v>
      </c>
    </row>
    <row r="49" spans="1:12" s="79" customFormat="1" ht="47.1" customHeight="1">
      <c r="A49" s="132">
        <v>47</v>
      </c>
      <c r="B49" s="133" t="s">
        <v>330</v>
      </c>
      <c r="C49" s="133" t="s">
        <v>331</v>
      </c>
      <c r="D49" s="133" t="s">
        <v>332</v>
      </c>
      <c r="E49" s="133" t="s">
        <v>319</v>
      </c>
      <c r="F49" s="133">
        <v>42359</v>
      </c>
      <c r="G49" s="134" t="s">
        <v>181</v>
      </c>
      <c r="H49" s="133" t="s">
        <v>182</v>
      </c>
      <c r="I49" s="133" t="s">
        <v>130</v>
      </c>
      <c r="J49" s="133" t="s">
        <v>130</v>
      </c>
      <c r="K49" s="141">
        <v>500</v>
      </c>
      <c r="L49" s="79" t="s">
        <v>164</v>
      </c>
    </row>
    <row r="50" spans="1:12" s="79" customFormat="1" ht="47.1" customHeight="1">
      <c r="A50" s="132">
        <v>48</v>
      </c>
      <c r="B50" s="133" t="s">
        <v>333</v>
      </c>
      <c r="C50" s="133" t="s">
        <v>334</v>
      </c>
      <c r="D50" s="133" t="s">
        <v>208</v>
      </c>
      <c r="E50" s="133" t="s">
        <v>319</v>
      </c>
      <c r="F50" s="133">
        <v>42356</v>
      </c>
      <c r="G50" s="134" t="s">
        <v>181</v>
      </c>
      <c r="H50" s="133" t="s">
        <v>182</v>
      </c>
      <c r="I50" s="133" t="s">
        <v>130</v>
      </c>
      <c r="J50" s="133" t="s">
        <v>130</v>
      </c>
      <c r="K50" s="141">
        <v>500</v>
      </c>
      <c r="L50" s="79" t="s">
        <v>164</v>
      </c>
    </row>
    <row r="51" spans="1:12" s="79" customFormat="1" ht="47.1" customHeight="1">
      <c r="A51" s="132">
        <v>49</v>
      </c>
      <c r="B51" s="133" t="s">
        <v>335</v>
      </c>
      <c r="C51" s="133" t="s">
        <v>336</v>
      </c>
      <c r="D51" s="133" t="s">
        <v>208</v>
      </c>
      <c r="E51" s="133" t="s">
        <v>319</v>
      </c>
      <c r="F51" s="133">
        <v>42356</v>
      </c>
      <c r="G51" s="134" t="s">
        <v>181</v>
      </c>
      <c r="H51" s="133" t="s">
        <v>182</v>
      </c>
      <c r="I51" s="133" t="s">
        <v>130</v>
      </c>
      <c r="J51" s="133" t="s">
        <v>130</v>
      </c>
      <c r="K51" s="141">
        <v>500</v>
      </c>
      <c r="L51" s="79" t="s">
        <v>164</v>
      </c>
    </row>
    <row r="52" spans="1:12" s="79" customFormat="1" ht="47.1" customHeight="1">
      <c r="A52" s="132">
        <v>50</v>
      </c>
      <c r="B52" s="133" t="s">
        <v>337</v>
      </c>
      <c r="C52" s="133" t="s">
        <v>338</v>
      </c>
      <c r="D52" s="133" t="s">
        <v>318</v>
      </c>
      <c r="E52" s="133" t="s">
        <v>319</v>
      </c>
      <c r="F52" s="133">
        <v>42348</v>
      </c>
      <c r="G52" s="134" t="s">
        <v>181</v>
      </c>
      <c r="H52" s="133" t="s">
        <v>182</v>
      </c>
      <c r="I52" s="133" t="s">
        <v>130</v>
      </c>
      <c r="J52" s="133" t="s">
        <v>130</v>
      </c>
      <c r="K52" s="141">
        <v>500</v>
      </c>
      <c r="L52" s="79" t="s">
        <v>164</v>
      </c>
    </row>
    <row r="53" spans="1:12" s="79" customFormat="1" ht="47.1" customHeight="1">
      <c r="A53" s="132">
        <v>51</v>
      </c>
      <c r="B53" s="133" t="s">
        <v>339</v>
      </c>
      <c r="C53" s="133" t="s">
        <v>340</v>
      </c>
      <c r="D53" s="133" t="s">
        <v>208</v>
      </c>
      <c r="E53" s="133" t="s">
        <v>319</v>
      </c>
      <c r="F53" s="133">
        <v>42234</v>
      </c>
      <c r="G53" s="134" t="s">
        <v>181</v>
      </c>
      <c r="H53" s="133" t="s">
        <v>182</v>
      </c>
      <c r="I53" s="133" t="s">
        <v>130</v>
      </c>
      <c r="J53" s="133" t="s">
        <v>130</v>
      </c>
      <c r="K53" s="141">
        <v>500</v>
      </c>
      <c r="L53" s="79" t="s">
        <v>164</v>
      </c>
    </row>
    <row r="54" spans="1:12" s="79" customFormat="1" ht="47.1" customHeight="1">
      <c r="A54" s="132">
        <v>52</v>
      </c>
      <c r="B54" s="133" t="s">
        <v>341</v>
      </c>
      <c r="C54" s="133" t="s">
        <v>342</v>
      </c>
      <c r="D54" s="133" t="s">
        <v>194</v>
      </c>
      <c r="E54" s="133" t="s">
        <v>179</v>
      </c>
      <c r="F54" s="133" t="s">
        <v>343</v>
      </c>
      <c r="G54" s="134" t="s">
        <v>181</v>
      </c>
      <c r="H54" s="133" t="s">
        <v>182</v>
      </c>
      <c r="I54" s="133"/>
      <c r="J54" s="133" t="s">
        <v>130</v>
      </c>
      <c r="K54" s="141">
        <v>500</v>
      </c>
      <c r="L54" s="79" t="s">
        <v>164</v>
      </c>
    </row>
    <row r="55" spans="1:12" s="79" customFormat="1" ht="47.1" customHeight="1">
      <c r="A55" s="132">
        <v>53</v>
      </c>
      <c r="B55" s="133" t="s">
        <v>344</v>
      </c>
      <c r="C55" s="133" t="s">
        <v>345</v>
      </c>
      <c r="D55" s="133" t="s">
        <v>198</v>
      </c>
      <c r="E55" s="133" t="s">
        <v>179</v>
      </c>
      <c r="F55" s="133" t="s">
        <v>346</v>
      </c>
      <c r="G55" s="134" t="s">
        <v>181</v>
      </c>
      <c r="H55" s="133" t="s">
        <v>182</v>
      </c>
      <c r="I55" s="133"/>
      <c r="J55" s="133" t="s">
        <v>130</v>
      </c>
      <c r="K55" s="141">
        <v>500</v>
      </c>
      <c r="L55" s="79" t="s">
        <v>164</v>
      </c>
    </row>
    <row r="56" spans="1:12" s="79" customFormat="1" ht="47.1" customHeight="1">
      <c r="A56" s="132">
        <v>54</v>
      </c>
      <c r="B56" s="133" t="s">
        <v>347</v>
      </c>
      <c r="C56" s="133" t="s">
        <v>348</v>
      </c>
      <c r="D56" s="133" t="s">
        <v>208</v>
      </c>
      <c r="E56" s="133" t="s">
        <v>179</v>
      </c>
      <c r="F56" s="133" t="s">
        <v>346</v>
      </c>
      <c r="G56" s="134" t="s">
        <v>181</v>
      </c>
      <c r="H56" s="133" t="s">
        <v>182</v>
      </c>
      <c r="I56" s="133"/>
      <c r="J56" s="133" t="s">
        <v>130</v>
      </c>
      <c r="K56" s="141">
        <v>500</v>
      </c>
      <c r="L56" s="79" t="s">
        <v>164</v>
      </c>
    </row>
    <row r="57" spans="1:12" s="79" customFormat="1" ht="47.1" customHeight="1">
      <c r="A57" s="132">
        <v>55</v>
      </c>
      <c r="B57" s="133" t="s">
        <v>349</v>
      </c>
      <c r="C57" s="133" t="s">
        <v>350</v>
      </c>
      <c r="D57" s="133" t="s">
        <v>351</v>
      </c>
      <c r="E57" s="133" t="s">
        <v>179</v>
      </c>
      <c r="F57" s="133" t="s">
        <v>352</v>
      </c>
      <c r="G57" s="134" t="s">
        <v>181</v>
      </c>
      <c r="H57" s="133" t="s">
        <v>182</v>
      </c>
      <c r="I57" s="133"/>
      <c r="J57" s="133" t="s">
        <v>130</v>
      </c>
      <c r="K57" s="141">
        <v>500</v>
      </c>
      <c r="L57" s="79" t="s">
        <v>164</v>
      </c>
    </row>
    <row r="58" spans="1:12" s="79" customFormat="1" ht="47.1" customHeight="1">
      <c r="A58" s="132">
        <v>56</v>
      </c>
      <c r="B58" s="133" t="s">
        <v>353</v>
      </c>
      <c r="C58" s="133" t="s">
        <v>354</v>
      </c>
      <c r="D58" s="133" t="s">
        <v>351</v>
      </c>
      <c r="E58" s="133" t="s">
        <v>179</v>
      </c>
      <c r="F58" s="133" t="s">
        <v>355</v>
      </c>
      <c r="G58" s="134" t="s">
        <v>181</v>
      </c>
      <c r="H58" s="133" t="s">
        <v>182</v>
      </c>
      <c r="I58" s="133"/>
      <c r="J58" s="133" t="s">
        <v>130</v>
      </c>
      <c r="K58" s="141">
        <v>500</v>
      </c>
      <c r="L58" s="79" t="s">
        <v>164</v>
      </c>
    </row>
    <row r="59" spans="1:12" s="79" customFormat="1" ht="47.1" customHeight="1">
      <c r="A59" s="132">
        <v>57</v>
      </c>
      <c r="B59" s="133" t="s">
        <v>356</v>
      </c>
      <c r="C59" s="133" t="s">
        <v>357</v>
      </c>
      <c r="D59" s="133" t="s">
        <v>358</v>
      </c>
      <c r="E59" s="133" t="s">
        <v>179</v>
      </c>
      <c r="F59" s="133" t="s">
        <v>359</v>
      </c>
      <c r="G59" s="134" t="s">
        <v>181</v>
      </c>
      <c r="H59" s="133" t="s">
        <v>182</v>
      </c>
      <c r="I59" s="133"/>
      <c r="J59" s="133" t="s">
        <v>130</v>
      </c>
      <c r="K59" s="141">
        <v>1000</v>
      </c>
      <c r="L59" s="79" t="s">
        <v>360</v>
      </c>
    </row>
    <row r="60" spans="1:12" s="79" customFormat="1" ht="47.1" customHeight="1">
      <c r="A60" s="132">
        <v>58</v>
      </c>
      <c r="B60" s="133" t="s">
        <v>361</v>
      </c>
      <c r="C60" s="133" t="s">
        <v>362</v>
      </c>
      <c r="D60" s="133" t="s">
        <v>309</v>
      </c>
      <c r="E60" s="133" t="s">
        <v>363</v>
      </c>
      <c r="F60" s="133" t="s">
        <v>364</v>
      </c>
      <c r="G60" s="134"/>
      <c r="H60" s="133" t="s">
        <v>182</v>
      </c>
      <c r="I60" s="133"/>
      <c r="J60" s="133" t="s">
        <v>130</v>
      </c>
      <c r="K60" s="141">
        <v>1500</v>
      </c>
      <c r="L60" s="79" t="s">
        <v>164</v>
      </c>
    </row>
    <row r="61" spans="1:12" s="79" customFormat="1" ht="51.95" customHeight="1">
      <c r="A61" s="132">
        <v>59</v>
      </c>
      <c r="B61" s="133" t="s">
        <v>365</v>
      </c>
      <c r="C61" s="133" t="s">
        <v>366</v>
      </c>
      <c r="D61" s="133" t="s">
        <v>367</v>
      </c>
      <c r="E61" s="133" t="s">
        <v>368</v>
      </c>
      <c r="F61" s="133">
        <v>42482</v>
      </c>
      <c r="G61" s="134" t="s">
        <v>181</v>
      </c>
      <c r="H61" s="133" t="s">
        <v>182</v>
      </c>
      <c r="I61" s="133"/>
      <c r="J61" s="133" t="s">
        <v>130</v>
      </c>
      <c r="K61" s="141">
        <v>2000</v>
      </c>
      <c r="L61" s="79" t="s">
        <v>164</v>
      </c>
    </row>
    <row r="62" spans="1:12" s="79" customFormat="1" ht="47.1" customHeight="1">
      <c r="A62" s="132">
        <v>60</v>
      </c>
      <c r="B62" s="133" t="s">
        <v>369</v>
      </c>
      <c r="C62" s="133" t="s">
        <v>370</v>
      </c>
      <c r="D62" s="133" t="s">
        <v>351</v>
      </c>
      <c r="E62" s="133" t="s">
        <v>179</v>
      </c>
      <c r="F62" s="133">
        <v>42426</v>
      </c>
      <c r="G62" s="134" t="s">
        <v>181</v>
      </c>
      <c r="H62" s="133" t="s">
        <v>182</v>
      </c>
      <c r="I62" s="133"/>
      <c r="J62" s="133" t="s">
        <v>130</v>
      </c>
      <c r="K62" s="141">
        <v>500</v>
      </c>
      <c r="L62" s="79" t="s">
        <v>164</v>
      </c>
    </row>
    <row r="63" spans="1:12" s="79" customFormat="1" ht="47.1" customHeight="1">
      <c r="A63" s="132">
        <v>61</v>
      </c>
      <c r="B63" s="133" t="s">
        <v>371</v>
      </c>
      <c r="C63" s="133" t="s">
        <v>370</v>
      </c>
      <c r="D63" s="133" t="s">
        <v>372</v>
      </c>
      <c r="E63" s="133" t="s">
        <v>179</v>
      </c>
      <c r="F63" s="133">
        <v>42379</v>
      </c>
      <c r="G63" s="134" t="s">
        <v>181</v>
      </c>
      <c r="H63" s="133" t="s">
        <v>182</v>
      </c>
      <c r="I63" s="133"/>
      <c r="J63" s="133" t="s">
        <v>130</v>
      </c>
      <c r="K63" s="141">
        <v>500</v>
      </c>
      <c r="L63" s="79" t="s">
        <v>164</v>
      </c>
    </row>
    <row r="64" spans="1:12" s="79" customFormat="1" ht="47.1" customHeight="1">
      <c r="A64" s="132">
        <v>62</v>
      </c>
      <c r="B64" s="133" t="s">
        <v>373</v>
      </c>
      <c r="C64" s="133" t="s">
        <v>374</v>
      </c>
      <c r="D64" s="133" t="s">
        <v>375</v>
      </c>
      <c r="E64" s="133" t="s">
        <v>376</v>
      </c>
      <c r="F64" s="133">
        <v>42130</v>
      </c>
      <c r="G64" s="134" t="s">
        <v>181</v>
      </c>
      <c r="H64" s="133" t="s">
        <v>182</v>
      </c>
      <c r="I64" s="133"/>
      <c r="J64" s="133" t="s">
        <v>130</v>
      </c>
      <c r="K64" s="141">
        <v>2000</v>
      </c>
      <c r="L64" s="79" t="s">
        <v>164</v>
      </c>
    </row>
    <row r="65" spans="1:12" s="127" customFormat="1" ht="66" customHeight="1">
      <c r="A65" s="135">
        <v>63</v>
      </c>
      <c r="B65" s="136" t="s">
        <v>377</v>
      </c>
      <c r="C65" s="136" t="s">
        <v>378</v>
      </c>
      <c r="D65" s="136" t="s">
        <v>379</v>
      </c>
      <c r="E65" s="136" t="s">
        <v>380</v>
      </c>
      <c r="F65" s="136" t="s">
        <v>381</v>
      </c>
      <c r="G65" s="137" t="s">
        <v>181</v>
      </c>
      <c r="H65" s="136" t="s">
        <v>382</v>
      </c>
      <c r="I65" s="136"/>
      <c r="J65" s="136" t="s">
        <v>130</v>
      </c>
      <c r="K65" s="142">
        <v>10000</v>
      </c>
      <c r="L65" s="127" t="s">
        <v>164</v>
      </c>
    </row>
    <row r="66" spans="1:12" s="79" customFormat="1" ht="47.1" customHeight="1">
      <c r="A66" s="132">
        <v>64</v>
      </c>
      <c r="B66" s="133" t="s">
        <v>383</v>
      </c>
      <c r="C66" s="133" t="s">
        <v>384</v>
      </c>
      <c r="D66" s="133" t="s">
        <v>194</v>
      </c>
      <c r="E66" s="133" t="s">
        <v>179</v>
      </c>
      <c r="F66" s="133">
        <v>42439</v>
      </c>
      <c r="G66" s="134" t="s">
        <v>181</v>
      </c>
      <c r="H66" s="133" t="s">
        <v>182</v>
      </c>
      <c r="I66" s="133"/>
      <c r="J66" s="133" t="s">
        <v>130</v>
      </c>
      <c r="K66" s="141">
        <v>500</v>
      </c>
      <c r="L66" s="79" t="s">
        <v>164</v>
      </c>
    </row>
    <row r="67" spans="1:12" s="79" customFormat="1" ht="47.1" customHeight="1">
      <c r="A67" s="132">
        <v>65</v>
      </c>
      <c r="B67" s="133" t="s">
        <v>385</v>
      </c>
      <c r="C67" s="133" t="s">
        <v>386</v>
      </c>
      <c r="D67" s="133" t="s">
        <v>194</v>
      </c>
      <c r="E67" s="133" t="s">
        <v>179</v>
      </c>
      <c r="F67" s="133">
        <v>42454</v>
      </c>
      <c r="G67" s="134" t="s">
        <v>181</v>
      </c>
      <c r="H67" s="133" t="s">
        <v>182</v>
      </c>
      <c r="I67" s="133"/>
      <c r="J67" s="133" t="s">
        <v>130</v>
      </c>
      <c r="K67" s="141">
        <v>500</v>
      </c>
      <c r="L67" s="79" t="s">
        <v>164</v>
      </c>
    </row>
    <row r="68" spans="1:12" s="79" customFormat="1" ht="47.1" customHeight="1">
      <c r="A68" s="132">
        <v>66</v>
      </c>
      <c r="B68" s="133" t="s">
        <v>387</v>
      </c>
      <c r="C68" s="133" t="s">
        <v>388</v>
      </c>
      <c r="D68" s="133" t="s">
        <v>351</v>
      </c>
      <c r="E68" s="133" t="s">
        <v>179</v>
      </c>
      <c r="F68" s="133">
        <v>42339</v>
      </c>
      <c r="G68" s="134" t="s">
        <v>181</v>
      </c>
      <c r="H68" s="133" t="s">
        <v>182</v>
      </c>
      <c r="I68" s="133"/>
      <c r="J68" s="133" t="s">
        <v>130</v>
      </c>
      <c r="K68" s="141">
        <v>1000</v>
      </c>
      <c r="L68" s="79" t="s">
        <v>164</v>
      </c>
    </row>
    <row r="69" spans="1:12" s="79" customFormat="1" ht="47.1" customHeight="1">
      <c r="A69" s="132">
        <v>67</v>
      </c>
      <c r="B69" s="133" t="s">
        <v>389</v>
      </c>
      <c r="C69" s="133" t="s">
        <v>390</v>
      </c>
      <c r="D69" s="133" t="s">
        <v>194</v>
      </c>
      <c r="E69" s="133" t="s">
        <v>179</v>
      </c>
      <c r="F69" s="133" t="s">
        <v>391</v>
      </c>
      <c r="G69" s="134" t="s">
        <v>181</v>
      </c>
      <c r="H69" s="133" t="s">
        <v>182</v>
      </c>
      <c r="I69" s="133"/>
      <c r="J69" s="133" t="s">
        <v>130</v>
      </c>
      <c r="K69" s="141">
        <v>1000</v>
      </c>
      <c r="L69" s="79" t="s">
        <v>164</v>
      </c>
    </row>
    <row r="70" spans="1:12" s="79" customFormat="1" ht="47.1" customHeight="1">
      <c r="A70" s="132">
        <v>68</v>
      </c>
      <c r="B70" s="133" t="s">
        <v>392</v>
      </c>
      <c r="C70" s="133" t="s">
        <v>393</v>
      </c>
      <c r="D70" s="133" t="s">
        <v>194</v>
      </c>
      <c r="E70" s="133" t="s">
        <v>179</v>
      </c>
      <c r="F70" s="133" t="s">
        <v>391</v>
      </c>
      <c r="G70" s="134" t="s">
        <v>181</v>
      </c>
      <c r="H70" s="133" t="s">
        <v>182</v>
      </c>
      <c r="I70" s="133"/>
      <c r="J70" s="133" t="s">
        <v>130</v>
      </c>
      <c r="K70" s="141">
        <v>500</v>
      </c>
      <c r="L70" s="79" t="s">
        <v>164</v>
      </c>
    </row>
    <row r="71" spans="1:12" s="79" customFormat="1" ht="47.1" customHeight="1">
      <c r="A71" s="132">
        <v>69</v>
      </c>
      <c r="B71" s="133" t="s">
        <v>394</v>
      </c>
      <c r="C71" s="133" t="s">
        <v>395</v>
      </c>
      <c r="D71" s="133" t="s">
        <v>396</v>
      </c>
      <c r="E71" s="133" t="s">
        <v>179</v>
      </c>
      <c r="F71" s="133">
        <v>42173</v>
      </c>
      <c r="G71" s="134" t="s">
        <v>181</v>
      </c>
      <c r="H71" s="133" t="s">
        <v>182</v>
      </c>
      <c r="I71" s="133"/>
      <c r="J71" s="133" t="s">
        <v>130</v>
      </c>
      <c r="K71" s="141">
        <v>500</v>
      </c>
      <c r="L71" s="79" t="s">
        <v>164</v>
      </c>
    </row>
    <row r="72" spans="1:12" s="79" customFormat="1" ht="47.1" customHeight="1">
      <c r="A72" s="132">
        <v>70</v>
      </c>
      <c r="B72" s="143" t="s">
        <v>397</v>
      </c>
      <c r="C72" s="133" t="s">
        <v>398</v>
      </c>
      <c r="D72" s="133" t="s">
        <v>351</v>
      </c>
      <c r="E72" s="133" t="s">
        <v>179</v>
      </c>
      <c r="F72" s="133">
        <v>42257</v>
      </c>
      <c r="G72" s="134" t="s">
        <v>181</v>
      </c>
      <c r="H72" s="133" t="s">
        <v>182</v>
      </c>
      <c r="I72" s="133"/>
      <c r="J72" s="133" t="s">
        <v>130</v>
      </c>
      <c r="K72" s="141">
        <v>500</v>
      </c>
      <c r="L72" s="79" t="s">
        <v>164</v>
      </c>
    </row>
    <row r="73" spans="1:12" s="79" customFormat="1" ht="47.1" customHeight="1">
      <c r="A73" s="132">
        <v>71</v>
      </c>
      <c r="B73" s="143" t="s">
        <v>399</v>
      </c>
      <c r="C73" s="133" t="s">
        <v>400</v>
      </c>
      <c r="D73" s="133" t="s">
        <v>351</v>
      </c>
      <c r="E73" s="133" t="s">
        <v>179</v>
      </c>
      <c r="F73" s="133">
        <v>42073</v>
      </c>
      <c r="G73" s="134" t="s">
        <v>181</v>
      </c>
      <c r="H73" s="133" t="s">
        <v>182</v>
      </c>
      <c r="I73" s="133"/>
      <c r="J73" s="133" t="s">
        <v>130</v>
      </c>
      <c r="K73" s="141">
        <v>500</v>
      </c>
      <c r="L73" s="79" t="s">
        <v>164</v>
      </c>
    </row>
    <row r="74" spans="1:12" s="79" customFormat="1" ht="47.1" customHeight="1">
      <c r="A74" s="132">
        <v>72</v>
      </c>
      <c r="B74" s="133" t="s">
        <v>401</v>
      </c>
      <c r="C74" s="133" t="s">
        <v>402</v>
      </c>
      <c r="D74" s="133" t="s">
        <v>351</v>
      </c>
      <c r="E74" s="133" t="s">
        <v>179</v>
      </c>
      <c r="F74" s="133">
        <v>42470</v>
      </c>
      <c r="G74" s="134" t="s">
        <v>181</v>
      </c>
      <c r="H74" s="133" t="s">
        <v>182</v>
      </c>
      <c r="I74" s="133"/>
      <c r="J74" s="133" t="s">
        <v>130</v>
      </c>
      <c r="K74" s="141">
        <v>500</v>
      </c>
      <c r="L74" s="79" t="s">
        <v>164</v>
      </c>
    </row>
    <row r="75" spans="1:12" s="79" customFormat="1" ht="47.1" customHeight="1">
      <c r="A75" s="132">
        <v>73</v>
      </c>
      <c r="B75" s="133" t="s">
        <v>403</v>
      </c>
      <c r="C75" s="133" t="s">
        <v>404</v>
      </c>
      <c r="D75" s="133" t="s">
        <v>351</v>
      </c>
      <c r="E75" s="133" t="s">
        <v>179</v>
      </c>
      <c r="F75" s="133">
        <v>42439</v>
      </c>
      <c r="G75" s="134" t="s">
        <v>181</v>
      </c>
      <c r="H75" s="133" t="s">
        <v>182</v>
      </c>
      <c r="I75" s="133"/>
      <c r="J75" s="133" t="s">
        <v>130</v>
      </c>
      <c r="K75" s="141">
        <v>500</v>
      </c>
      <c r="L75" s="79" t="s">
        <v>164</v>
      </c>
    </row>
    <row r="76" spans="1:12" s="79" customFormat="1" ht="47.1" customHeight="1">
      <c r="A76" s="132">
        <v>74</v>
      </c>
      <c r="B76" s="133" t="s">
        <v>405</v>
      </c>
      <c r="C76" s="133" t="s">
        <v>406</v>
      </c>
      <c r="D76" s="133" t="s">
        <v>407</v>
      </c>
      <c r="E76" s="133" t="s">
        <v>179</v>
      </c>
      <c r="F76" s="133">
        <v>42428</v>
      </c>
      <c r="G76" s="134" t="s">
        <v>181</v>
      </c>
      <c r="H76" s="133" t="s">
        <v>182</v>
      </c>
      <c r="I76" s="133"/>
      <c r="J76" s="133" t="s">
        <v>130</v>
      </c>
      <c r="K76" s="141">
        <v>1000</v>
      </c>
      <c r="L76" s="79" t="s">
        <v>164</v>
      </c>
    </row>
    <row r="77" spans="1:12" s="79" customFormat="1" ht="47.1" customHeight="1">
      <c r="A77" s="132">
        <v>75</v>
      </c>
      <c r="B77" s="133" t="s">
        <v>408</v>
      </c>
      <c r="C77" s="133" t="s">
        <v>409</v>
      </c>
      <c r="D77" s="133" t="s">
        <v>410</v>
      </c>
      <c r="E77" s="133" t="s">
        <v>179</v>
      </c>
      <c r="F77" s="133">
        <v>42430</v>
      </c>
      <c r="G77" s="134" t="s">
        <v>181</v>
      </c>
      <c r="H77" s="133" t="s">
        <v>182</v>
      </c>
      <c r="I77" s="133"/>
      <c r="J77" s="133" t="s">
        <v>130</v>
      </c>
      <c r="K77" s="141">
        <v>500</v>
      </c>
      <c r="L77" s="79" t="s">
        <v>164</v>
      </c>
    </row>
    <row r="78" spans="1:12" s="79" customFormat="1" ht="47.1" customHeight="1">
      <c r="A78" s="132">
        <v>76</v>
      </c>
      <c r="B78" s="133" t="s">
        <v>411</v>
      </c>
      <c r="C78" s="133" t="s">
        <v>412</v>
      </c>
      <c r="D78" s="133" t="s">
        <v>413</v>
      </c>
      <c r="E78" s="133" t="s">
        <v>414</v>
      </c>
      <c r="F78" s="133">
        <v>42515</v>
      </c>
      <c r="G78" s="134" t="s">
        <v>181</v>
      </c>
      <c r="H78" s="133" t="s">
        <v>182</v>
      </c>
      <c r="I78" s="133"/>
      <c r="J78" s="133" t="s">
        <v>130</v>
      </c>
      <c r="K78" s="141">
        <v>4000</v>
      </c>
      <c r="L78" s="79" t="s">
        <v>164</v>
      </c>
    </row>
    <row r="79" spans="1:12" s="79" customFormat="1" ht="47.1" customHeight="1">
      <c r="A79" s="132">
        <v>77</v>
      </c>
      <c r="B79" s="133" t="s">
        <v>415</v>
      </c>
      <c r="C79" s="133" t="s">
        <v>416</v>
      </c>
      <c r="D79" s="133" t="s">
        <v>194</v>
      </c>
      <c r="E79" s="133" t="s">
        <v>179</v>
      </c>
      <c r="F79" s="133">
        <v>42458</v>
      </c>
      <c r="G79" s="134" t="s">
        <v>181</v>
      </c>
      <c r="H79" s="133" t="s">
        <v>182</v>
      </c>
      <c r="I79" s="133"/>
      <c r="J79" s="133" t="s">
        <v>130</v>
      </c>
      <c r="K79" s="141">
        <v>1000</v>
      </c>
      <c r="L79" s="79" t="s">
        <v>164</v>
      </c>
    </row>
    <row r="80" spans="1:12" s="79" customFormat="1" ht="47.1" customHeight="1">
      <c r="A80" s="132">
        <v>78</v>
      </c>
      <c r="B80" s="133" t="s">
        <v>417</v>
      </c>
      <c r="C80" s="133" t="s">
        <v>416</v>
      </c>
      <c r="D80" s="133" t="s">
        <v>198</v>
      </c>
      <c r="E80" s="133" t="s">
        <v>179</v>
      </c>
      <c r="F80" s="133">
        <v>42389</v>
      </c>
      <c r="G80" s="134" t="s">
        <v>181</v>
      </c>
      <c r="H80" s="133" t="s">
        <v>182</v>
      </c>
      <c r="I80" s="133"/>
      <c r="J80" s="133" t="s">
        <v>130</v>
      </c>
      <c r="K80" s="141">
        <v>1000</v>
      </c>
      <c r="L80" s="79" t="s">
        <v>164</v>
      </c>
    </row>
    <row r="81" spans="1:12" s="79" customFormat="1" ht="47.1" customHeight="1">
      <c r="A81" s="132">
        <v>79</v>
      </c>
      <c r="B81" s="133" t="s">
        <v>418</v>
      </c>
      <c r="C81" s="133" t="s">
        <v>419</v>
      </c>
      <c r="D81" s="133" t="s">
        <v>194</v>
      </c>
      <c r="E81" s="133" t="s">
        <v>179</v>
      </c>
      <c r="F81" s="133" t="s">
        <v>420</v>
      </c>
      <c r="G81" s="134" t="s">
        <v>181</v>
      </c>
      <c r="H81" s="133" t="s">
        <v>182</v>
      </c>
      <c r="I81" s="133"/>
      <c r="J81" s="133" t="s">
        <v>130</v>
      </c>
      <c r="K81" s="141">
        <v>500</v>
      </c>
      <c r="L81" s="79" t="s">
        <v>421</v>
      </c>
    </row>
    <row r="82" spans="1:12" s="79" customFormat="1" ht="47.1" customHeight="1">
      <c r="A82" s="132">
        <v>80</v>
      </c>
      <c r="B82" s="133" t="s">
        <v>422</v>
      </c>
      <c r="C82" s="133" t="s">
        <v>423</v>
      </c>
      <c r="D82" s="133" t="s">
        <v>276</v>
      </c>
      <c r="E82" s="133" t="s">
        <v>51</v>
      </c>
      <c r="F82" s="133" t="s">
        <v>424</v>
      </c>
      <c r="G82" s="134" t="s">
        <v>181</v>
      </c>
      <c r="H82" s="133" t="s">
        <v>182</v>
      </c>
      <c r="I82" s="133"/>
      <c r="J82" s="133" t="s">
        <v>130</v>
      </c>
      <c r="K82" s="141">
        <v>1500</v>
      </c>
      <c r="L82" s="79" t="s">
        <v>421</v>
      </c>
    </row>
    <row r="83" spans="1:12" s="79" customFormat="1" ht="47.1" customHeight="1">
      <c r="A83" s="132">
        <v>81</v>
      </c>
      <c r="B83" s="133" t="s">
        <v>425</v>
      </c>
      <c r="C83" s="133" t="s">
        <v>426</v>
      </c>
      <c r="D83" s="133" t="s">
        <v>194</v>
      </c>
      <c r="E83" s="133" t="s">
        <v>179</v>
      </c>
      <c r="F83" s="133" t="s">
        <v>427</v>
      </c>
      <c r="G83" s="134" t="s">
        <v>181</v>
      </c>
      <c r="H83" s="133" t="s">
        <v>182</v>
      </c>
      <c r="I83" s="133"/>
      <c r="J83" s="133" t="s">
        <v>130</v>
      </c>
      <c r="K83" s="141">
        <v>500</v>
      </c>
      <c r="L83" s="79" t="s">
        <v>421</v>
      </c>
    </row>
    <row r="84" spans="1:12" s="79" customFormat="1" ht="47.1" customHeight="1">
      <c r="A84" s="132">
        <v>82</v>
      </c>
      <c r="B84" s="133" t="s">
        <v>428</v>
      </c>
      <c r="C84" s="133" t="s">
        <v>429</v>
      </c>
      <c r="D84" s="133" t="s">
        <v>194</v>
      </c>
      <c r="E84" s="133" t="s">
        <v>179</v>
      </c>
      <c r="F84" s="133" t="s">
        <v>430</v>
      </c>
      <c r="G84" s="134" t="s">
        <v>181</v>
      </c>
      <c r="H84" s="133" t="s">
        <v>182</v>
      </c>
      <c r="I84" s="133"/>
      <c r="J84" s="133" t="s">
        <v>130</v>
      </c>
      <c r="K84" s="141">
        <v>500</v>
      </c>
      <c r="L84" s="79" t="s">
        <v>421</v>
      </c>
    </row>
    <row r="85" spans="1:12" s="79" customFormat="1" ht="47.1" customHeight="1">
      <c r="A85" s="132">
        <v>83</v>
      </c>
      <c r="B85" s="133" t="s">
        <v>431</v>
      </c>
      <c r="C85" s="133" t="s">
        <v>432</v>
      </c>
      <c r="D85" s="133" t="s">
        <v>194</v>
      </c>
      <c r="E85" s="133" t="s">
        <v>179</v>
      </c>
      <c r="F85" s="133" t="s">
        <v>433</v>
      </c>
      <c r="G85" s="134" t="s">
        <v>181</v>
      </c>
      <c r="H85" s="133" t="s">
        <v>182</v>
      </c>
      <c r="I85" s="133"/>
      <c r="J85" s="133" t="s">
        <v>130</v>
      </c>
      <c r="K85" s="141">
        <v>500</v>
      </c>
      <c r="L85" s="79" t="s">
        <v>421</v>
      </c>
    </row>
    <row r="86" spans="1:12" s="79" customFormat="1" ht="47.1" customHeight="1">
      <c r="A86" s="132">
        <v>84</v>
      </c>
      <c r="B86" s="133" t="s">
        <v>434</v>
      </c>
      <c r="C86" s="133" t="s">
        <v>435</v>
      </c>
      <c r="D86" s="133" t="s">
        <v>237</v>
      </c>
      <c r="E86" s="133" t="s">
        <v>179</v>
      </c>
      <c r="F86" s="133" t="s">
        <v>436</v>
      </c>
      <c r="G86" s="134" t="s">
        <v>181</v>
      </c>
      <c r="H86" s="133" t="s">
        <v>182</v>
      </c>
      <c r="I86" s="133"/>
      <c r="J86" s="133" t="s">
        <v>130</v>
      </c>
      <c r="K86" s="141">
        <v>500</v>
      </c>
      <c r="L86" s="79" t="s">
        <v>421</v>
      </c>
    </row>
    <row r="87" spans="1:12" s="79" customFormat="1" ht="47.1" customHeight="1">
      <c r="A87" s="132">
        <v>85</v>
      </c>
      <c r="B87" s="133" t="s">
        <v>437</v>
      </c>
      <c r="C87" s="133" t="s">
        <v>438</v>
      </c>
      <c r="D87" s="133" t="s">
        <v>194</v>
      </c>
      <c r="E87" s="133" t="s">
        <v>179</v>
      </c>
      <c r="F87" s="133" t="s">
        <v>439</v>
      </c>
      <c r="G87" s="134" t="s">
        <v>181</v>
      </c>
      <c r="H87" s="133" t="s">
        <v>182</v>
      </c>
      <c r="I87" s="133"/>
      <c r="J87" s="133" t="s">
        <v>130</v>
      </c>
      <c r="K87" s="141">
        <v>500</v>
      </c>
      <c r="L87" s="79" t="s">
        <v>421</v>
      </c>
    </row>
    <row r="88" spans="1:12" s="79" customFormat="1" ht="47.1" customHeight="1">
      <c r="A88" s="132">
        <v>86</v>
      </c>
      <c r="B88" s="133" t="s">
        <v>440</v>
      </c>
      <c r="C88" s="133" t="s">
        <v>441</v>
      </c>
      <c r="D88" s="133" t="s">
        <v>194</v>
      </c>
      <c r="E88" s="133" t="s">
        <v>179</v>
      </c>
      <c r="F88" s="133" t="s">
        <v>442</v>
      </c>
      <c r="G88" s="134" t="s">
        <v>181</v>
      </c>
      <c r="H88" s="133" t="s">
        <v>182</v>
      </c>
      <c r="I88" s="133"/>
      <c r="J88" s="133" t="s">
        <v>130</v>
      </c>
      <c r="K88" s="141">
        <v>500</v>
      </c>
      <c r="L88" s="79" t="s">
        <v>421</v>
      </c>
    </row>
    <row r="89" spans="1:12" s="127" customFormat="1" ht="47.1" customHeight="1">
      <c r="A89" s="135">
        <v>87</v>
      </c>
      <c r="B89" s="136" t="s">
        <v>443</v>
      </c>
      <c r="C89" s="136" t="s">
        <v>444</v>
      </c>
      <c r="D89" s="136" t="s">
        <v>445</v>
      </c>
      <c r="E89" s="136" t="s">
        <v>414</v>
      </c>
      <c r="F89" s="136" t="s">
        <v>446</v>
      </c>
      <c r="G89" s="137" t="s">
        <v>181</v>
      </c>
      <c r="H89" s="136" t="s">
        <v>447</v>
      </c>
      <c r="I89" s="136"/>
      <c r="J89" s="136" t="s">
        <v>130</v>
      </c>
      <c r="K89" s="142">
        <v>4000</v>
      </c>
      <c r="L89" s="127" t="s">
        <v>164</v>
      </c>
    </row>
    <row r="90" spans="1:12" s="79" customFormat="1" ht="47.1" customHeight="1">
      <c r="A90" s="132">
        <v>88</v>
      </c>
      <c r="B90" s="133" t="s">
        <v>448</v>
      </c>
      <c r="C90" s="133" t="s">
        <v>449</v>
      </c>
      <c r="D90" s="133" t="s">
        <v>221</v>
      </c>
      <c r="E90" s="133" t="s">
        <v>179</v>
      </c>
      <c r="F90" s="133">
        <v>2016.5</v>
      </c>
      <c r="G90" s="134" t="s">
        <v>181</v>
      </c>
      <c r="H90" s="133" t="s">
        <v>447</v>
      </c>
      <c r="I90" s="133"/>
      <c r="J90" s="133" t="s">
        <v>130</v>
      </c>
      <c r="K90" s="141">
        <v>500</v>
      </c>
      <c r="L90" s="79" t="s">
        <v>164</v>
      </c>
    </row>
    <row r="91" spans="1:12" s="79" customFormat="1" ht="47.1" customHeight="1">
      <c r="A91" s="132">
        <v>89</v>
      </c>
      <c r="B91" s="133" t="s">
        <v>450</v>
      </c>
      <c r="C91" s="133" t="s">
        <v>451</v>
      </c>
      <c r="D91" s="133" t="s">
        <v>351</v>
      </c>
      <c r="E91" s="133" t="s">
        <v>179</v>
      </c>
      <c r="F91" s="133">
        <v>2016.04</v>
      </c>
      <c r="G91" s="134" t="s">
        <v>181</v>
      </c>
      <c r="H91" s="133" t="s">
        <v>182</v>
      </c>
      <c r="I91" s="133"/>
      <c r="J91" s="133" t="s">
        <v>130</v>
      </c>
      <c r="K91" s="141">
        <v>500</v>
      </c>
      <c r="L91" s="79" t="s">
        <v>164</v>
      </c>
    </row>
    <row r="92" spans="1:12" s="79" customFormat="1" ht="47.1" customHeight="1">
      <c r="A92" s="132">
        <v>90</v>
      </c>
      <c r="B92" s="133" t="s">
        <v>452</v>
      </c>
      <c r="C92" s="133" t="s">
        <v>453</v>
      </c>
      <c r="D92" s="133" t="s">
        <v>375</v>
      </c>
      <c r="E92" s="133" t="s">
        <v>414</v>
      </c>
      <c r="F92" s="133" t="s">
        <v>454</v>
      </c>
      <c r="G92" s="134" t="s">
        <v>181</v>
      </c>
      <c r="H92" s="133" t="s">
        <v>447</v>
      </c>
      <c r="I92" s="133"/>
      <c r="J92" s="133" t="s">
        <v>130</v>
      </c>
      <c r="K92" s="141">
        <v>500</v>
      </c>
      <c r="L92" s="79" t="s">
        <v>164</v>
      </c>
    </row>
    <row r="93" spans="1:12" s="79" customFormat="1" ht="47.1" customHeight="1">
      <c r="A93" s="132">
        <v>91</v>
      </c>
      <c r="B93" s="133" t="s">
        <v>455</v>
      </c>
      <c r="C93" s="133" t="s">
        <v>456</v>
      </c>
      <c r="D93" s="133" t="s">
        <v>221</v>
      </c>
      <c r="E93" s="133" t="s">
        <v>179</v>
      </c>
      <c r="F93" s="133">
        <v>2016.2</v>
      </c>
      <c r="G93" s="134" t="s">
        <v>181</v>
      </c>
      <c r="H93" s="133" t="s">
        <v>182</v>
      </c>
      <c r="I93" s="133"/>
      <c r="J93" s="133" t="s">
        <v>130</v>
      </c>
      <c r="K93" s="141">
        <v>500</v>
      </c>
      <c r="L93" s="79" t="s">
        <v>164</v>
      </c>
    </row>
    <row r="94" spans="1:12" s="79" customFormat="1" ht="47.1" customHeight="1">
      <c r="A94" s="132">
        <v>92</v>
      </c>
      <c r="B94" s="133" t="s">
        <v>457</v>
      </c>
      <c r="C94" s="133" t="s">
        <v>458</v>
      </c>
      <c r="D94" s="133" t="s">
        <v>351</v>
      </c>
      <c r="E94" s="133" t="s">
        <v>179</v>
      </c>
      <c r="F94" s="133">
        <v>42370</v>
      </c>
      <c r="G94" s="134" t="s">
        <v>181</v>
      </c>
      <c r="H94" s="133" t="s">
        <v>182</v>
      </c>
      <c r="I94" s="133"/>
      <c r="J94" s="133" t="s">
        <v>130</v>
      </c>
      <c r="K94" s="141">
        <v>500</v>
      </c>
      <c r="L94" s="79" t="s">
        <v>164</v>
      </c>
    </row>
    <row r="95" spans="1:12" s="79" customFormat="1" ht="47.1" customHeight="1">
      <c r="A95" s="132">
        <v>93</v>
      </c>
      <c r="B95" s="133" t="s">
        <v>459</v>
      </c>
      <c r="C95" s="133" t="s">
        <v>460</v>
      </c>
      <c r="D95" s="133" t="s">
        <v>221</v>
      </c>
      <c r="E95" s="133" t="s">
        <v>179</v>
      </c>
      <c r="F95" s="133" t="s">
        <v>461</v>
      </c>
      <c r="G95" s="134" t="s">
        <v>181</v>
      </c>
      <c r="H95" s="133" t="s">
        <v>182</v>
      </c>
      <c r="I95" s="133"/>
      <c r="J95" s="133" t="s">
        <v>130</v>
      </c>
      <c r="K95" s="141">
        <v>500</v>
      </c>
      <c r="L95" s="79" t="s">
        <v>164</v>
      </c>
    </row>
    <row r="96" spans="1:12" s="79" customFormat="1" ht="47.1" customHeight="1">
      <c r="A96" s="132">
        <v>94</v>
      </c>
      <c r="B96" s="133" t="s">
        <v>462</v>
      </c>
      <c r="C96" s="133" t="s">
        <v>463</v>
      </c>
      <c r="D96" s="133" t="s">
        <v>351</v>
      </c>
      <c r="E96" s="133" t="s">
        <v>179</v>
      </c>
      <c r="F96" s="133" t="s">
        <v>464</v>
      </c>
      <c r="G96" s="134" t="s">
        <v>181</v>
      </c>
      <c r="H96" s="133" t="s">
        <v>447</v>
      </c>
      <c r="I96" s="133"/>
      <c r="J96" s="133" t="s">
        <v>130</v>
      </c>
      <c r="K96" s="141">
        <v>500</v>
      </c>
      <c r="L96" s="79" t="s">
        <v>164</v>
      </c>
    </row>
    <row r="97" spans="1:12" s="79" customFormat="1" ht="47.1" customHeight="1">
      <c r="A97" s="132">
        <v>95</v>
      </c>
      <c r="B97" s="133" t="s">
        <v>465</v>
      </c>
      <c r="C97" s="133" t="s">
        <v>466</v>
      </c>
      <c r="D97" s="133" t="s">
        <v>351</v>
      </c>
      <c r="E97" s="133" t="s">
        <v>179</v>
      </c>
      <c r="F97" s="133" t="s">
        <v>467</v>
      </c>
      <c r="G97" s="134" t="s">
        <v>181</v>
      </c>
      <c r="H97" s="133" t="s">
        <v>182</v>
      </c>
      <c r="I97" s="133"/>
      <c r="J97" s="133" t="s">
        <v>130</v>
      </c>
      <c r="K97" s="141">
        <v>500</v>
      </c>
      <c r="L97" s="79" t="s">
        <v>164</v>
      </c>
    </row>
    <row r="98" spans="1:12" s="79" customFormat="1" ht="47.1" customHeight="1">
      <c r="A98" s="132">
        <v>96</v>
      </c>
      <c r="B98" s="133" t="s">
        <v>468</v>
      </c>
      <c r="C98" s="133" t="s">
        <v>469</v>
      </c>
      <c r="D98" s="133" t="s">
        <v>470</v>
      </c>
      <c r="E98" s="133" t="s">
        <v>179</v>
      </c>
      <c r="F98" s="133" t="s">
        <v>471</v>
      </c>
      <c r="G98" s="134" t="s">
        <v>181</v>
      </c>
      <c r="H98" s="133" t="s">
        <v>182</v>
      </c>
      <c r="I98" s="133"/>
      <c r="J98" s="133" t="s">
        <v>130</v>
      </c>
      <c r="K98" s="141">
        <v>500</v>
      </c>
      <c r="L98" s="79" t="s">
        <v>164</v>
      </c>
    </row>
    <row r="99" spans="1:12" s="79" customFormat="1" ht="47.1" customHeight="1">
      <c r="A99" s="132">
        <v>97</v>
      </c>
      <c r="B99" s="144" t="s">
        <v>219</v>
      </c>
      <c r="C99" s="144" t="s">
        <v>472</v>
      </c>
      <c r="D99" s="144" t="s">
        <v>221</v>
      </c>
      <c r="E99" s="144" t="s">
        <v>179</v>
      </c>
      <c r="F99" s="144">
        <v>2016.3</v>
      </c>
      <c r="G99" s="145" t="s">
        <v>181</v>
      </c>
      <c r="H99" s="144" t="s">
        <v>447</v>
      </c>
      <c r="I99" s="144"/>
      <c r="J99" s="144" t="s">
        <v>130</v>
      </c>
      <c r="K99" s="132">
        <v>500</v>
      </c>
      <c r="L99" s="79" t="s">
        <v>164</v>
      </c>
    </row>
    <row r="100" spans="1:12">
      <c r="K100" s="61">
        <f>SUM(K3:K99)</f>
        <v>102500</v>
      </c>
    </row>
  </sheetData>
  <sortState ref="A92:L102">
    <sortCondition ref="A92"/>
  </sortState>
  <mergeCells count="1">
    <mergeCell ref="A1:K1"/>
  </mergeCells>
  <phoneticPr fontId="53" type="noConversion"/>
  <hyperlinks>
    <hyperlink ref="C78" location="_ftn1" display="廖海洪，张济祥，梁敏洁，白培康"/>
    <hyperlink ref="B99" r:id="rId1" tooltip="http://epub.cnki.net/KNS/detail/detail.aspx?QueryID=26&amp;CurRec=4&amp;recid=&amp;FileName=GXLJ201602011&amp;DbName=CJFDLAST2016&amp;DbCode=CJFQ&amp;pr=&amp;urlid=31.1601.tq.20160309.1719.018&amp;yx=Y"/>
    <hyperlink ref="D99" r:id="rId2" tooltip="http://epub.cnki.net/KNS/brief/../Navi/ScdbBridge.aspx?DBCode=CJFD&amp;BaseID=GXLJ&amp;UnitCode=&amp;NaviLink=%e4%b8%ad%e5%9b%bd%e8%83%b6%e7%b2%98%e5%89%82"/>
    <hyperlink ref="D90" r:id="rId3" tooltip="http://epub.cnki.net/KNS/brief/../Navi/ScdbBridge.aspx?DBCode=CJFD&amp;BaseID=GXLJ&amp;UnitCode=&amp;NaviLink=%e4%b8%ad%e5%9b%bd%e8%83%b6%e7%b2%98%e5%89%82"/>
    <hyperlink ref="B90" r:id="rId4" tooltip="http://epub.cnki.net/KNS/detail/detail.aspx?QueryID=55&amp;CurRec=2&amp;recid=&amp;FileName=GXLJ201604006&amp;DbName=CJFDLAST2016&amp;DbCode=CJFQ&amp;pr=&amp;urlid=31.1601.tq.20160516.1402.010&amp;yx=Y"/>
  </hyperlinks>
  <pageMargins left="0.75" right="0.75" top="1" bottom="1" header="0.51180555555555596" footer="0.51180555555555596"/>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E12" sqref="E12"/>
    </sheetView>
  </sheetViews>
  <sheetFormatPr defaultColWidth="9" defaultRowHeight="13.5"/>
  <cols>
    <col min="2" max="2" width="22" customWidth="1"/>
    <col min="3" max="3" width="24.875" customWidth="1"/>
    <col min="4" max="4" width="36.625" customWidth="1"/>
    <col min="5" max="5" width="17" customWidth="1"/>
  </cols>
  <sheetData>
    <row r="1" spans="1:6" ht="24.95" customHeight="1">
      <c r="A1" s="254" t="s">
        <v>473</v>
      </c>
      <c r="B1" s="254"/>
      <c r="C1" s="254"/>
      <c r="D1" s="254"/>
      <c r="E1" s="254"/>
      <c r="F1" s="254"/>
    </row>
    <row r="2" spans="1:6" ht="39.950000000000003" customHeight="1">
      <c r="A2" s="111" t="s">
        <v>118</v>
      </c>
      <c r="B2" s="111" t="s">
        <v>474</v>
      </c>
      <c r="C2" s="111" t="s">
        <v>475</v>
      </c>
      <c r="D2" s="111" t="s">
        <v>476</v>
      </c>
      <c r="E2" s="111" t="s">
        <v>477</v>
      </c>
      <c r="F2" s="124" t="s">
        <v>175</v>
      </c>
    </row>
    <row r="3" spans="1:6" ht="39.950000000000003" customHeight="1">
      <c r="A3" s="125">
        <v>1</v>
      </c>
      <c r="B3" s="125" t="s">
        <v>478</v>
      </c>
      <c r="C3" s="125" t="s">
        <v>479</v>
      </c>
      <c r="D3" s="125" t="s">
        <v>480</v>
      </c>
      <c r="E3" s="125" t="s">
        <v>481</v>
      </c>
      <c r="F3" s="126">
        <v>20000</v>
      </c>
    </row>
    <row r="4" spans="1:6" ht="39.950000000000003" customHeight="1">
      <c r="A4" s="125">
        <v>2</v>
      </c>
      <c r="B4" s="125" t="s">
        <v>482</v>
      </c>
      <c r="C4" s="125" t="s">
        <v>479</v>
      </c>
      <c r="D4" s="125" t="s">
        <v>483</v>
      </c>
      <c r="E4" s="125" t="s">
        <v>481</v>
      </c>
      <c r="F4" s="126">
        <v>20000</v>
      </c>
    </row>
    <row r="5" spans="1:6" ht="39.950000000000003" customHeight="1">
      <c r="A5" s="125">
        <v>3</v>
      </c>
      <c r="B5" s="125" t="s">
        <v>484</v>
      </c>
      <c r="C5" s="125" t="s">
        <v>479</v>
      </c>
      <c r="D5" s="125" t="s">
        <v>485</v>
      </c>
      <c r="E5" s="125" t="s">
        <v>481</v>
      </c>
      <c r="F5" s="126">
        <v>20000</v>
      </c>
    </row>
    <row r="6" spans="1:6">
      <c r="F6">
        <f>SUM(F3:F5)</f>
        <v>60000</v>
      </c>
    </row>
  </sheetData>
  <mergeCells count="1">
    <mergeCell ref="A1:F1"/>
  </mergeCells>
  <phoneticPr fontId="53" type="noConversion"/>
  <pageMargins left="0.75138888888888899" right="0.75138888888888899" top="1" bottom="1" header="0.51180555555555596" footer="0.51180555555555596"/>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31" workbookViewId="0">
      <selection activeCell="I39" sqref="I39"/>
    </sheetView>
  </sheetViews>
  <sheetFormatPr defaultColWidth="9" defaultRowHeight="13.5"/>
  <cols>
    <col min="1" max="1" width="7.5" customWidth="1"/>
    <col min="2" max="2" width="15.875" customWidth="1"/>
    <col min="3" max="3" width="12.75" customWidth="1"/>
    <col min="4" max="4" width="9.875" customWidth="1"/>
    <col min="6" max="6" width="19.625" hidden="1" customWidth="1"/>
    <col min="7" max="7" width="45.5" customWidth="1"/>
    <col min="8" max="8" width="16.875" customWidth="1"/>
    <col min="9" max="9" width="12" customWidth="1"/>
  </cols>
  <sheetData>
    <row r="1" spans="1:9" ht="31.5" customHeight="1">
      <c r="A1" s="255" t="s">
        <v>486</v>
      </c>
      <c r="B1" s="255"/>
      <c r="C1" s="255"/>
      <c r="D1" s="255"/>
      <c r="E1" s="255"/>
      <c r="F1" s="255"/>
      <c r="G1" s="255"/>
      <c r="H1" s="255"/>
      <c r="I1" s="255"/>
    </row>
    <row r="2" spans="1:9" s="114" customFormat="1" ht="30" customHeight="1">
      <c r="A2" s="111" t="s">
        <v>118</v>
      </c>
      <c r="B2" s="111" t="s">
        <v>120</v>
      </c>
      <c r="C2" s="111" t="s">
        <v>487</v>
      </c>
      <c r="D2" s="111" t="s">
        <v>488</v>
      </c>
      <c r="E2" s="116" t="s">
        <v>489</v>
      </c>
      <c r="F2" s="111" t="s">
        <v>490</v>
      </c>
      <c r="G2" s="117" t="s">
        <v>474</v>
      </c>
      <c r="H2" s="111" t="s">
        <v>491</v>
      </c>
      <c r="I2" s="122" t="s">
        <v>492</v>
      </c>
    </row>
    <row r="3" spans="1:9" s="115" customFormat="1" ht="30" customHeight="1">
      <c r="A3" s="118" t="s">
        <v>493</v>
      </c>
      <c r="B3" s="119" t="s">
        <v>494</v>
      </c>
      <c r="C3" s="119" t="s">
        <v>495</v>
      </c>
      <c r="D3" s="119" t="s">
        <v>496</v>
      </c>
      <c r="E3" s="119" t="s">
        <v>497</v>
      </c>
      <c r="F3" s="119" t="s">
        <v>130</v>
      </c>
      <c r="G3" s="119" t="s">
        <v>498</v>
      </c>
      <c r="H3" s="119" t="s">
        <v>499</v>
      </c>
      <c r="I3" s="62">
        <v>2000</v>
      </c>
    </row>
    <row r="4" spans="1:9" s="115" customFormat="1" ht="30" customHeight="1">
      <c r="A4" s="118" t="s">
        <v>500</v>
      </c>
      <c r="B4" s="119" t="s">
        <v>494</v>
      </c>
      <c r="C4" s="119" t="s">
        <v>501</v>
      </c>
      <c r="D4" s="119" t="s">
        <v>502</v>
      </c>
      <c r="E4" s="119" t="s">
        <v>503</v>
      </c>
      <c r="F4" s="119" t="s">
        <v>130</v>
      </c>
      <c r="G4" s="119" t="s">
        <v>504</v>
      </c>
      <c r="H4" s="119" t="s">
        <v>505</v>
      </c>
      <c r="I4" s="62">
        <v>2000</v>
      </c>
    </row>
    <row r="5" spans="1:9" s="115" customFormat="1" ht="30" customHeight="1">
      <c r="A5" s="118" t="s">
        <v>506</v>
      </c>
      <c r="B5" s="119" t="s">
        <v>494</v>
      </c>
      <c r="C5" s="119" t="s">
        <v>507</v>
      </c>
      <c r="D5" s="119" t="s">
        <v>508</v>
      </c>
      <c r="E5" s="119" t="s">
        <v>509</v>
      </c>
      <c r="F5" s="119" t="s">
        <v>130</v>
      </c>
      <c r="G5" s="119" t="s">
        <v>510</v>
      </c>
      <c r="H5" s="119" t="s">
        <v>511</v>
      </c>
      <c r="I5" s="62">
        <v>2000</v>
      </c>
    </row>
    <row r="6" spans="1:9" s="115" customFormat="1" ht="30" customHeight="1">
      <c r="A6" s="118" t="s">
        <v>512</v>
      </c>
      <c r="B6" s="119" t="s">
        <v>513</v>
      </c>
      <c r="C6" s="119" t="s">
        <v>514</v>
      </c>
      <c r="D6" s="119" t="s">
        <v>515</v>
      </c>
      <c r="E6" s="119" t="s">
        <v>516</v>
      </c>
      <c r="F6" s="119" t="s">
        <v>130</v>
      </c>
      <c r="G6" s="119" t="s">
        <v>517</v>
      </c>
      <c r="H6" s="119" t="s">
        <v>518</v>
      </c>
      <c r="I6" s="62">
        <v>2000</v>
      </c>
    </row>
    <row r="7" spans="1:9" s="115" customFormat="1" ht="30" customHeight="1">
      <c r="A7" s="118" t="s">
        <v>519</v>
      </c>
      <c r="B7" s="119" t="s">
        <v>513</v>
      </c>
      <c r="C7" s="119" t="s">
        <v>520</v>
      </c>
      <c r="D7" s="119" t="s">
        <v>521</v>
      </c>
      <c r="E7" s="119" t="s">
        <v>522</v>
      </c>
      <c r="F7" s="119" t="s">
        <v>130</v>
      </c>
      <c r="G7" s="119" t="s">
        <v>523</v>
      </c>
      <c r="H7" s="119" t="s">
        <v>524</v>
      </c>
      <c r="I7" s="62">
        <v>2000</v>
      </c>
    </row>
    <row r="8" spans="1:9" s="115" customFormat="1" ht="30" customHeight="1">
      <c r="A8" s="118" t="s">
        <v>525</v>
      </c>
      <c r="B8" s="119" t="s">
        <v>513</v>
      </c>
      <c r="C8" s="119" t="s">
        <v>526</v>
      </c>
      <c r="D8" s="119" t="s">
        <v>527</v>
      </c>
      <c r="E8" s="119" t="s">
        <v>528</v>
      </c>
      <c r="F8" s="119" t="s">
        <v>130</v>
      </c>
      <c r="G8" s="119" t="s">
        <v>529</v>
      </c>
      <c r="H8" s="119" t="s">
        <v>530</v>
      </c>
      <c r="I8" s="62">
        <v>2000</v>
      </c>
    </row>
    <row r="9" spans="1:9" s="115" customFormat="1" ht="30" customHeight="1">
      <c r="A9" s="118" t="s">
        <v>531</v>
      </c>
      <c r="B9" s="119" t="s">
        <v>513</v>
      </c>
      <c r="C9" s="119" t="s">
        <v>532</v>
      </c>
      <c r="D9" s="119" t="s">
        <v>533</v>
      </c>
      <c r="E9" s="119" t="s">
        <v>141</v>
      </c>
      <c r="F9" s="119" t="s">
        <v>130</v>
      </c>
      <c r="G9" s="119" t="s">
        <v>534</v>
      </c>
      <c r="H9" s="119" t="s">
        <v>535</v>
      </c>
      <c r="I9" s="62">
        <v>2000</v>
      </c>
    </row>
    <row r="10" spans="1:9" s="115" customFormat="1" ht="30" customHeight="1">
      <c r="A10" s="118" t="s">
        <v>536</v>
      </c>
      <c r="B10" s="119" t="s">
        <v>513</v>
      </c>
      <c r="C10" s="119" t="s">
        <v>537</v>
      </c>
      <c r="D10" s="119" t="s">
        <v>538</v>
      </c>
      <c r="E10" s="119" t="s">
        <v>539</v>
      </c>
      <c r="F10" s="119" t="s">
        <v>130</v>
      </c>
      <c r="G10" s="119" t="s">
        <v>540</v>
      </c>
      <c r="H10" s="119" t="s">
        <v>541</v>
      </c>
      <c r="I10" s="62">
        <v>2000</v>
      </c>
    </row>
    <row r="11" spans="1:9" s="115" customFormat="1" ht="30" customHeight="1">
      <c r="A11" s="118" t="s">
        <v>542</v>
      </c>
      <c r="B11" s="119" t="s">
        <v>513</v>
      </c>
      <c r="C11" s="119" t="s">
        <v>543</v>
      </c>
      <c r="D11" s="119" t="s">
        <v>544</v>
      </c>
      <c r="E11" s="119" t="s">
        <v>545</v>
      </c>
      <c r="F11" s="119" t="s">
        <v>130</v>
      </c>
      <c r="G11" s="119" t="s">
        <v>546</v>
      </c>
      <c r="H11" s="119" t="s">
        <v>547</v>
      </c>
      <c r="I11" s="62">
        <v>2000</v>
      </c>
    </row>
    <row r="12" spans="1:9" s="115" customFormat="1" ht="30" customHeight="1">
      <c r="A12" s="118" t="s">
        <v>548</v>
      </c>
      <c r="B12" s="119" t="s">
        <v>513</v>
      </c>
      <c r="C12" s="119" t="s">
        <v>549</v>
      </c>
      <c r="D12" s="119" t="s">
        <v>550</v>
      </c>
      <c r="E12" s="119" t="s">
        <v>551</v>
      </c>
      <c r="F12" s="119" t="s">
        <v>130</v>
      </c>
      <c r="G12" s="119" t="s">
        <v>552</v>
      </c>
      <c r="H12" s="119" t="s">
        <v>553</v>
      </c>
      <c r="I12" s="62">
        <v>2000</v>
      </c>
    </row>
    <row r="13" spans="1:9" s="115" customFormat="1" ht="30" customHeight="1">
      <c r="A13" s="118" t="s">
        <v>554</v>
      </c>
      <c r="B13" s="119" t="s">
        <v>513</v>
      </c>
      <c r="C13" s="119" t="s">
        <v>555</v>
      </c>
      <c r="D13" s="119" t="s">
        <v>550</v>
      </c>
      <c r="E13" s="119" t="s">
        <v>556</v>
      </c>
      <c r="F13" s="119" t="s">
        <v>130</v>
      </c>
      <c r="G13" s="119" t="s">
        <v>557</v>
      </c>
      <c r="H13" s="119" t="s">
        <v>558</v>
      </c>
      <c r="I13" s="62">
        <v>2000</v>
      </c>
    </row>
    <row r="14" spans="1:9" s="115" customFormat="1" ht="30" customHeight="1">
      <c r="A14" s="118" t="s">
        <v>559</v>
      </c>
      <c r="B14" s="119" t="s">
        <v>560</v>
      </c>
      <c r="C14" s="119" t="s">
        <v>561</v>
      </c>
      <c r="D14" s="119" t="s">
        <v>562</v>
      </c>
      <c r="E14" s="119" t="s">
        <v>144</v>
      </c>
      <c r="F14" s="119" t="s">
        <v>130</v>
      </c>
      <c r="G14" s="119" t="s">
        <v>563</v>
      </c>
      <c r="H14" s="119" t="s">
        <v>564</v>
      </c>
      <c r="I14" s="62">
        <v>2000</v>
      </c>
    </row>
    <row r="15" spans="1:9" s="115" customFormat="1" ht="30" customHeight="1">
      <c r="A15" s="118" t="s">
        <v>565</v>
      </c>
      <c r="B15" s="119" t="s">
        <v>560</v>
      </c>
      <c r="C15" s="119" t="s">
        <v>566</v>
      </c>
      <c r="D15" s="119" t="s">
        <v>567</v>
      </c>
      <c r="E15" s="119" t="s">
        <v>568</v>
      </c>
      <c r="F15" s="119" t="s">
        <v>130</v>
      </c>
      <c r="G15" s="119" t="s">
        <v>569</v>
      </c>
      <c r="H15" s="119" t="s">
        <v>570</v>
      </c>
      <c r="I15" s="62">
        <v>2000</v>
      </c>
    </row>
    <row r="16" spans="1:9" s="115" customFormat="1" ht="30" customHeight="1">
      <c r="A16" s="118" t="s">
        <v>571</v>
      </c>
      <c r="B16" s="119" t="s">
        <v>560</v>
      </c>
      <c r="C16" s="119" t="s">
        <v>572</v>
      </c>
      <c r="D16" s="119" t="s">
        <v>567</v>
      </c>
      <c r="E16" s="119" t="s">
        <v>162</v>
      </c>
      <c r="F16" s="119" t="s">
        <v>130</v>
      </c>
      <c r="G16" s="119" t="s">
        <v>573</v>
      </c>
      <c r="H16" s="119" t="s">
        <v>574</v>
      </c>
      <c r="I16" s="62">
        <v>2000</v>
      </c>
    </row>
    <row r="17" spans="1:9" s="115" customFormat="1" ht="30" customHeight="1">
      <c r="A17" s="118" t="s">
        <v>575</v>
      </c>
      <c r="B17" s="119" t="s">
        <v>560</v>
      </c>
      <c r="C17" s="119" t="s">
        <v>576</v>
      </c>
      <c r="D17" s="119" t="s">
        <v>577</v>
      </c>
      <c r="E17" s="119" t="s">
        <v>578</v>
      </c>
      <c r="F17" s="119" t="s">
        <v>130</v>
      </c>
      <c r="G17" s="119" t="s">
        <v>579</v>
      </c>
      <c r="H17" s="119" t="s">
        <v>580</v>
      </c>
      <c r="I17" s="62">
        <v>2000</v>
      </c>
    </row>
    <row r="18" spans="1:9" s="115" customFormat="1" ht="30" customHeight="1">
      <c r="A18" s="118" t="s">
        <v>581</v>
      </c>
      <c r="B18" s="119" t="s">
        <v>494</v>
      </c>
      <c r="C18" s="119" t="s">
        <v>582</v>
      </c>
      <c r="D18" s="119" t="s">
        <v>562</v>
      </c>
      <c r="E18" s="119" t="s">
        <v>583</v>
      </c>
      <c r="F18" s="119" t="s">
        <v>130</v>
      </c>
      <c r="G18" s="119" t="s">
        <v>584</v>
      </c>
      <c r="H18" s="119" t="s">
        <v>585</v>
      </c>
      <c r="I18" s="62">
        <v>2000</v>
      </c>
    </row>
    <row r="19" spans="1:9" s="115" customFormat="1" ht="30" customHeight="1">
      <c r="A19" s="118" t="s">
        <v>586</v>
      </c>
      <c r="B19" s="119" t="s">
        <v>494</v>
      </c>
      <c r="C19" s="119" t="s">
        <v>587</v>
      </c>
      <c r="D19" s="119" t="s">
        <v>562</v>
      </c>
      <c r="E19" s="119" t="s">
        <v>281</v>
      </c>
      <c r="F19" s="119" t="s">
        <v>130</v>
      </c>
      <c r="G19" s="119" t="s">
        <v>588</v>
      </c>
      <c r="H19" s="119" t="s">
        <v>589</v>
      </c>
      <c r="I19" s="62">
        <v>2000</v>
      </c>
    </row>
    <row r="20" spans="1:9" s="115" customFormat="1" ht="30" customHeight="1">
      <c r="A20" s="118" t="s">
        <v>590</v>
      </c>
      <c r="B20" s="119" t="s">
        <v>494</v>
      </c>
      <c r="C20" s="119" t="s">
        <v>591</v>
      </c>
      <c r="D20" s="119" t="s">
        <v>592</v>
      </c>
      <c r="E20" s="119" t="s">
        <v>593</v>
      </c>
      <c r="F20" s="119" t="s">
        <v>130</v>
      </c>
      <c r="G20" s="119" t="s">
        <v>594</v>
      </c>
      <c r="H20" s="119" t="s">
        <v>595</v>
      </c>
      <c r="I20" s="62">
        <v>2000</v>
      </c>
    </row>
    <row r="21" spans="1:9" s="115" customFormat="1" ht="30" customHeight="1">
      <c r="A21" s="118" t="s">
        <v>596</v>
      </c>
      <c r="B21" s="119" t="s">
        <v>494</v>
      </c>
      <c r="C21" s="119" t="s">
        <v>597</v>
      </c>
      <c r="D21" s="119" t="s">
        <v>598</v>
      </c>
      <c r="E21" s="119" t="s">
        <v>599</v>
      </c>
      <c r="F21" s="119" t="s">
        <v>130</v>
      </c>
      <c r="G21" s="119" t="s">
        <v>600</v>
      </c>
      <c r="H21" s="119" t="s">
        <v>601</v>
      </c>
      <c r="I21" s="62">
        <v>2000</v>
      </c>
    </row>
    <row r="22" spans="1:9" s="115" customFormat="1" ht="30" customHeight="1">
      <c r="A22" s="118" t="s">
        <v>602</v>
      </c>
      <c r="B22" s="119" t="s">
        <v>494</v>
      </c>
      <c r="C22" s="119" t="s">
        <v>603</v>
      </c>
      <c r="D22" s="119" t="s">
        <v>604</v>
      </c>
      <c r="E22" s="119" t="s">
        <v>605</v>
      </c>
      <c r="F22" s="119" t="s">
        <v>130</v>
      </c>
      <c r="G22" s="119" t="s">
        <v>606</v>
      </c>
      <c r="H22" s="119" t="s">
        <v>607</v>
      </c>
      <c r="I22" s="62">
        <v>2000</v>
      </c>
    </row>
    <row r="23" spans="1:9" s="115" customFormat="1" ht="30" customHeight="1">
      <c r="A23" s="118" t="s">
        <v>608</v>
      </c>
      <c r="B23" s="119" t="s">
        <v>494</v>
      </c>
      <c r="C23" s="119" t="s">
        <v>609</v>
      </c>
      <c r="D23" s="119" t="s">
        <v>567</v>
      </c>
      <c r="E23" s="119" t="s">
        <v>610</v>
      </c>
      <c r="F23" s="119" t="s">
        <v>130</v>
      </c>
      <c r="G23" s="119" t="s">
        <v>611</v>
      </c>
      <c r="H23" s="119" t="s">
        <v>612</v>
      </c>
      <c r="I23" s="62">
        <v>2000</v>
      </c>
    </row>
    <row r="24" spans="1:9" s="115" customFormat="1" ht="30" customHeight="1">
      <c r="A24" s="118" t="s">
        <v>613</v>
      </c>
      <c r="B24" s="119" t="s">
        <v>494</v>
      </c>
      <c r="C24" s="119" t="s">
        <v>614</v>
      </c>
      <c r="D24" s="119" t="s">
        <v>615</v>
      </c>
      <c r="E24" s="119" t="s">
        <v>616</v>
      </c>
      <c r="F24" s="119" t="s">
        <v>130</v>
      </c>
      <c r="G24" s="119" t="s">
        <v>617</v>
      </c>
      <c r="H24" s="119" t="s">
        <v>618</v>
      </c>
      <c r="I24" s="62">
        <v>2000</v>
      </c>
    </row>
    <row r="25" spans="1:9" s="115" customFormat="1" ht="30" customHeight="1">
      <c r="A25" s="118" t="s">
        <v>619</v>
      </c>
      <c r="B25" s="119" t="s">
        <v>494</v>
      </c>
      <c r="C25" s="119" t="s">
        <v>620</v>
      </c>
      <c r="D25" s="119" t="s">
        <v>615</v>
      </c>
      <c r="E25" s="119" t="s">
        <v>621</v>
      </c>
      <c r="F25" s="119" t="s">
        <v>130</v>
      </c>
      <c r="G25" s="119" t="s">
        <v>622</v>
      </c>
      <c r="H25" s="119" t="s">
        <v>623</v>
      </c>
      <c r="I25" s="62">
        <v>2000</v>
      </c>
    </row>
    <row r="26" spans="1:9" s="115" customFormat="1" ht="30" customHeight="1">
      <c r="A26" s="118" t="s">
        <v>624</v>
      </c>
      <c r="B26" s="119" t="s">
        <v>494</v>
      </c>
      <c r="C26" s="119" t="s">
        <v>625</v>
      </c>
      <c r="D26" s="119" t="s">
        <v>626</v>
      </c>
      <c r="E26" s="119" t="s">
        <v>627</v>
      </c>
      <c r="F26" s="119" t="s">
        <v>130</v>
      </c>
      <c r="G26" s="119" t="s">
        <v>628</v>
      </c>
      <c r="H26" s="119" t="s">
        <v>629</v>
      </c>
      <c r="I26" s="62">
        <v>2000</v>
      </c>
    </row>
    <row r="27" spans="1:9" s="115" customFormat="1" ht="30" customHeight="1">
      <c r="A27" s="118" t="s">
        <v>630</v>
      </c>
      <c r="B27" s="119" t="s">
        <v>494</v>
      </c>
      <c r="C27" s="119" t="s">
        <v>631</v>
      </c>
      <c r="D27" s="119" t="s">
        <v>533</v>
      </c>
      <c r="E27" s="119" t="s">
        <v>632</v>
      </c>
      <c r="F27" s="119" t="s">
        <v>130</v>
      </c>
      <c r="G27" s="119" t="s">
        <v>633</v>
      </c>
      <c r="H27" s="119" t="s">
        <v>634</v>
      </c>
      <c r="I27" s="62">
        <v>2000</v>
      </c>
    </row>
    <row r="28" spans="1:9" s="115" customFormat="1" ht="30" customHeight="1">
      <c r="A28" s="118" t="s">
        <v>635</v>
      </c>
      <c r="B28" s="119" t="s">
        <v>494</v>
      </c>
      <c r="C28" s="119" t="s">
        <v>636</v>
      </c>
      <c r="D28" s="119" t="s">
        <v>637</v>
      </c>
      <c r="E28" s="119" t="s">
        <v>638</v>
      </c>
      <c r="F28" s="119" t="s">
        <v>130</v>
      </c>
      <c r="G28" s="119" t="s">
        <v>639</v>
      </c>
      <c r="H28" s="119" t="s">
        <v>640</v>
      </c>
      <c r="I28" s="62">
        <v>2000</v>
      </c>
    </row>
    <row r="29" spans="1:9" s="115" customFormat="1" ht="30" customHeight="1">
      <c r="A29" s="118" t="s">
        <v>641</v>
      </c>
      <c r="B29" s="119" t="s">
        <v>494</v>
      </c>
      <c r="C29" s="119" t="s">
        <v>642</v>
      </c>
      <c r="D29" s="119" t="s">
        <v>544</v>
      </c>
      <c r="E29" s="119" t="s">
        <v>643</v>
      </c>
      <c r="F29" s="119" t="s">
        <v>130</v>
      </c>
      <c r="G29" s="119" t="s">
        <v>644</v>
      </c>
      <c r="H29" s="119" t="s">
        <v>645</v>
      </c>
      <c r="I29" s="62">
        <v>2000</v>
      </c>
    </row>
    <row r="30" spans="1:9" s="115" customFormat="1" ht="30" customHeight="1">
      <c r="A30" s="118" t="s">
        <v>646</v>
      </c>
      <c r="B30" s="119" t="s">
        <v>494</v>
      </c>
      <c r="C30" s="119" t="s">
        <v>647</v>
      </c>
      <c r="D30" s="119" t="s">
        <v>648</v>
      </c>
      <c r="E30" s="119" t="s">
        <v>649</v>
      </c>
      <c r="F30" s="119" t="s">
        <v>130</v>
      </c>
      <c r="G30" s="119" t="s">
        <v>650</v>
      </c>
      <c r="H30" s="119" t="s">
        <v>651</v>
      </c>
      <c r="I30" s="62">
        <v>2000</v>
      </c>
    </row>
    <row r="31" spans="1:9" s="115" customFormat="1" ht="30" customHeight="1">
      <c r="A31" s="118" t="s">
        <v>652</v>
      </c>
      <c r="B31" s="119" t="s">
        <v>494</v>
      </c>
      <c r="C31" s="119" t="s">
        <v>653</v>
      </c>
      <c r="D31" s="119" t="s">
        <v>654</v>
      </c>
      <c r="E31" s="119" t="s">
        <v>655</v>
      </c>
      <c r="F31" s="119" t="s">
        <v>130</v>
      </c>
      <c r="G31" s="119" t="s">
        <v>656</v>
      </c>
      <c r="H31" s="119" t="s">
        <v>657</v>
      </c>
      <c r="I31" s="62">
        <v>2000</v>
      </c>
    </row>
    <row r="32" spans="1:9" s="115" customFormat="1" ht="30" customHeight="1">
      <c r="A32" s="120" t="s">
        <v>658</v>
      </c>
      <c r="B32" s="121" t="s">
        <v>659</v>
      </c>
      <c r="C32" s="121" t="s">
        <v>660</v>
      </c>
      <c r="D32" s="121" t="s">
        <v>661</v>
      </c>
      <c r="E32" s="121" t="s">
        <v>662</v>
      </c>
      <c r="F32" s="121" t="s">
        <v>130</v>
      </c>
      <c r="G32" s="121" t="s">
        <v>663</v>
      </c>
      <c r="H32" s="121" t="s">
        <v>664</v>
      </c>
      <c r="I32" s="123">
        <v>2000</v>
      </c>
    </row>
    <row r="33" spans="1:9" ht="30" customHeight="1">
      <c r="A33" s="118" t="s">
        <v>665</v>
      </c>
      <c r="B33" s="119" t="s">
        <v>560</v>
      </c>
      <c r="C33" s="119" t="s">
        <v>666</v>
      </c>
      <c r="D33" s="119" t="s">
        <v>667</v>
      </c>
      <c r="E33" s="119" t="s">
        <v>655</v>
      </c>
      <c r="F33" s="119" t="s">
        <v>130</v>
      </c>
      <c r="G33" s="119" t="s">
        <v>668</v>
      </c>
      <c r="H33" s="119" t="s">
        <v>669</v>
      </c>
      <c r="I33" s="62">
        <v>2000</v>
      </c>
    </row>
    <row r="34" spans="1:9" ht="30" customHeight="1">
      <c r="A34" s="120" t="s">
        <v>670</v>
      </c>
      <c r="B34" s="119" t="s">
        <v>560</v>
      </c>
      <c r="C34" s="119" t="s">
        <v>671</v>
      </c>
      <c r="D34" s="119" t="s">
        <v>672</v>
      </c>
      <c r="E34" s="119" t="s">
        <v>662</v>
      </c>
      <c r="F34" s="119" t="s">
        <v>130</v>
      </c>
      <c r="G34" s="119" t="s">
        <v>673</v>
      </c>
      <c r="H34" s="119" t="s">
        <v>674</v>
      </c>
      <c r="I34" s="62">
        <v>2000</v>
      </c>
    </row>
    <row r="35" spans="1:9" ht="30" customHeight="1">
      <c r="A35" s="118" t="s">
        <v>675</v>
      </c>
      <c r="B35" s="119" t="s">
        <v>560</v>
      </c>
      <c r="C35" s="119" t="s">
        <v>676</v>
      </c>
      <c r="D35" s="119" t="s">
        <v>567</v>
      </c>
      <c r="E35" s="119" t="s">
        <v>610</v>
      </c>
      <c r="F35" s="119" t="s">
        <v>130</v>
      </c>
      <c r="G35" s="119" t="s">
        <v>677</v>
      </c>
      <c r="H35" s="119" t="s">
        <v>678</v>
      </c>
      <c r="I35" s="62">
        <v>2000</v>
      </c>
    </row>
    <row r="36" spans="1:9" ht="30" customHeight="1">
      <c r="A36" s="120" t="s">
        <v>679</v>
      </c>
      <c r="B36" s="119" t="s">
        <v>560</v>
      </c>
      <c r="C36" s="119" t="s">
        <v>680</v>
      </c>
      <c r="D36" s="119" t="s">
        <v>567</v>
      </c>
      <c r="E36" s="119" t="s">
        <v>528</v>
      </c>
      <c r="F36" s="119" t="s">
        <v>130</v>
      </c>
      <c r="G36" s="119" t="s">
        <v>681</v>
      </c>
      <c r="H36" s="119" t="s">
        <v>682</v>
      </c>
      <c r="I36" s="62">
        <v>2000</v>
      </c>
    </row>
    <row r="37" spans="1:9" ht="30" customHeight="1">
      <c r="A37" s="118" t="s">
        <v>683</v>
      </c>
      <c r="B37" s="119" t="s">
        <v>560</v>
      </c>
      <c r="C37" s="119" t="s">
        <v>684</v>
      </c>
      <c r="D37" s="119" t="s">
        <v>567</v>
      </c>
      <c r="E37" s="119" t="s">
        <v>568</v>
      </c>
      <c r="F37" s="119" t="s">
        <v>130</v>
      </c>
      <c r="G37" s="119" t="s">
        <v>685</v>
      </c>
      <c r="H37" s="119" t="s">
        <v>686</v>
      </c>
      <c r="I37" s="62">
        <v>2000</v>
      </c>
    </row>
    <row r="38" spans="1:9" ht="30" customHeight="1">
      <c r="A38" s="118" t="s">
        <v>687</v>
      </c>
      <c r="B38" s="119" t="s">
        <v>560</v>
      </c>
      <c r="C38" s="119" t="s">
        <v>688</v>
      </c>
      <c r="D38" s="119" t="s">
        <v>626</v>
      </c>
      <c r="E38" s="119" t="s">
        <v>689</v>
      </c>
      <c r="F38" s="119" t="s">
        <v>690</v>
      </c>
      <c r="G38" s="119" t="s">
        <v>691</v>
      </c>
      <c r="H38" s="119" t="s">
        <v>692</v>
      </c>
      <c r="I38" s="62">
        <v>2000</v>
      </c>
    </row>
    <row r="39" spans="1:9">
      <c r="I39">
        <f>SUM(I3:I38)</f>
        <v>72000</v>
      </c>
    </row>
  </sheetData>
  <mergeCells count="1">
    <mergeCell ref="A1:I1"/>
  </mergeCells>
  <phoneticPr fontId="53" type="noConversion"/>
  <pageMargins left="0.70902777777777803" right="0.13888888888888901" top="0.75" bottom="0.75" header="0.30902777777777801" footer="0.30902777777777801"/>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E7" sqref="E7"/>
    </sheetView>
  </sheetViews>
  <sheetFormatPr defaultColWidth="9" defaultRowHeight="13.5"/>
  <cols>
    <col min="2" max="2" width="52.75" customWidth="1"/>
    <col min="3" max="3" width="18.875" customWidth="1"/>
  </cols>
  <sheetData>
    <row r="1" spans="1:5" ht="30.95" customHeight="1">
      <c r="A1" s="256" t="s">
        <v>693</v>
      </c>
      <c r="B1" s="256"/>
      <c r="C1" s="256"/>
      <c r="D1" s="256"/>
      <c r="E1" s="256"/>
    </row>
    <row r="2" spans="1:5" ht="29.1" customHeight="1">
      <c r="A2" s="112" t="s">
        <v>118</v>
      </c>
      <c r="B2" s="112" t="s">
        <v>694</v>
      </c>
      <c r="C2" s="112" t="s">
        <v>490</v>
      </c>
      <c r="D2" s="112" t="s">
        <v>122</v>
      </c>
      <c r="E2" s="112" t="s">
        <v>695</v>
      </c>
    </row>
    <row r="3" spans="1:5" ht="29.1" customHeight="1">
      <c r="A3" s="64">
        <v>1</v>
      </c>
      <c r="B3" s="113" t="s">
        <v>696</v>
      </c>
      <c r="C3" s="113" t="s">
        <v>130</v>
      </c>
      <c r="D3" s="113" t="s">
        <v>135</v>
      </c>
      <c r="E3" s="113" t="s">
        <v>89</v>
      </c>
    </row>
    <row r="4" spans="1:5">
      <c r="E4">
        <v>20000</v>
      </c>
    </row>
  </sheetData>
  <mergeCells count="1">
    <mergeCell ref="A1:E1"/>
  </mergeCells>
  <phoneticPr fontId="53" type="noConversion"/>
  <pageMargins left="0.75" right="0.75" top="1" bottom="1" header="0.51180555555555596" footer="0.51180555555555596"/>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I9" sqref="I9"/>
    </sheetView>
  </sheetViews>
  <sheetFormatPr defaultColWidth="9" defaultRowHeight="13.5"/>
  <cols>
    <col min="1" max="1" width="7.5" style="24" customWidth="1"/>
    <col min="2" max="2" width="25.5" style="24" customWidth="1"/>
    <col min="3" max="3" width="12.25" style="24" customWidth="1"/>
    <col min="4" max="4" width="8.375" style="24" customWidth="1"/>
    <col min="5" max="5" width="14.125" style="24" customWidth="1"/>
    <col min="6" max="6" width="19.125" style="24" customWidth="1"/>
    <col min="7" max="7" width="14.875" style="24" customWidth="1"/>
    <col min="8" max="8" width="13.125" style="24" customWidth="1"/>
    <col min="9" max="16384" width="9" style="24"/>
  </cols>
  <sheetData>
    <row r="1" spans="1:9" s="110" customFormat="1" ht="30" customHeight="1">
      <c r="A1" s="111" t="s">
        <v>118</v>
      </c>
      <c r="B1" s="111" t="s">
        <v>698</v>
      </c>
      <c r="C1" s="111" t="s">
        <v>699</v>
      </c>
      <c r="D1" s="111" t="s">
        <v>700</v>
      </c>
      <c r="E1" s="111" t="s">
        <v>701</v>
      </c>
      <c r="F1" s="111" t="s">
        <v>702</v>
      </c>
      <c r="G1" s="111" t="s">
        <v>703</v>
      </c>
      <c r="H1" s="111" t="s">
        <v>704</v>
      </c>
      <c r="I1" s="111" t="s">
        <v>175</v>
      </c>
    </row>
    <row r="2" spans="1:9">
      <c r="I2" s="24">
        <v>0</v>
      </c>
    </row>
  </sheetData>
  <phoneticPr fontId="53" type="noConversion"/>
  <pageMargins left="0.69930555555555596" right="0.69930555555555596"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40" workbookViewId="0">
      <selection activeCell="I48" sqref="I48"/>
    </sheetView>
  </sheetViews>
  <sheetFormatPr defaultColWidth="9" defaultRowHeight="32.1" customHeight="1"/>
  <cols>
    <col min="1" max="1" width="9" style="61"/>
    <col min="2" max="2" width="26.875" customWidth="1"/>
    <col min="3" max="3" width="9" customWidth="1"/>
    <col min="4" max="4" width="3.125" hidden="1" customWidth="1"/>
    <col min="5" max="5" width="18.875" customWidth="1"/>
    <col min="6" max="6" width="11.75" customWidth="1"/>
    <col min="7" max="7" width="5.875" hidden="1" customWidth="1"/>
    <col min="8" max="8" width="28.5" customWidth="1"/>
    <col min="9" max="9" width="9" style="92"/>
  </cols>
  <sheetData>
    <row r="1" spans="1:9" ht="32.1" customHeight="1">
      <c r="A1" s="257" t="s">
        <v>706</v>
      </c>
      <c r="B1" s="258"/>
      <c r="C1" s="258"/>
      <c r="D1" s="258"/>
      <c r="E1" s="258"/>
      <c r="F1" s="258"/>
      <c r="G1" s="258"/>
      <c r="H1" s="258"/>
      <c r="I1" s="259"/>
    </row>
    <row r="2" spans="1:9" s="91" customFormat="1" ht="32.1" customHeight="1">
      <c r="A2" s="63" t="s">
        <v>118</v>
      </c>
      <c r="B2" s="63" t="s">
        <v>707</v>
      </c>
      <c r="C2" s="63" t="s">
        <v>708</v>
      </c>
      <c r="D2" s="63" t="s">
        <v>174</v>
      </c>
      <c r="E2" s="63" t="s">
        <v>709</v>
      </c>
      <c r="F2" s="63" t="s">
        <v>710</v>
      </c>
      <c r="G2" s="63" t="s">
        <v>711</v>
      </c>
      <c r="H2" s="63" t="s">
        <v>712</v>
      </c>
      <c r="I2" s="103" t="s">
        <v>175</v>
      </c>
    </row>
    <row r="3" spans="1:9" s="91" customFormat="1" ht="32.1" customHeight="1">
      <c r="A3" s="93">
        <v>1</v>
      </c>
      <c r="B3" s="65" t="s">
        <v>713</v>
      </c>
      <c r="C3" s="65" t="s">
        <v>76</v>
      </c>
      <c r="D3" s="65" t="s">
        <v>130</v>
      </c>
      <c r="E3" s="65" t="s">
        <v>714</v>
      </c>
      <c r="F3" s="65" t="s">
        <v>715</v>
      </c>
      <c r="G3" s="65" t="s">
        <v>479</v>
      </c>
      <c r="H3" s="65" t="s">
        <v>716</v>
      </c>
      <c r="I3" s="104">
        <v>15000</v>
      </c>
    </row>
    <row r="4" spans="1:9" s="91" customFormat="1" ht="32.1" customHeight="1">
      <c r="A4" s="93">
        <v>2</v>
      </c>
      <c r="B4" s="65" t="s">
        <v>717</v>
      </c>
      <c r="C4" s="65" t="s">
        <v>76</v>
      </c>
      <c r="D4" s="65" t="s">
        <v>130</v>
      </c>
      <c r="E4" s="65" t="s">
        <v>718</v>
      </c>
      <c r="F4" s="65" t="s">
        <v>719</v>
      </c>
      <c r="G4" s="65" t="s">
        <v>479</v>
      </c>
      <c r="H4" s="65" t="s">
        <v>720</v>
      </c>
      <c r="I4" s="104">
        <v>15000</v>
      </c>
    </row>
    <row r="5" spans="1:9" s="91" customFormat="1" ht="32.1" customHeight="1">
      <c r="A5" s="93">
        <v>3</v>
      </c>
      <c r="B5" s="65" t="s">
        <v>721</v>
      </c>
      <c r="C5" s="65" t="s">
        <v>76</v>
      </c>
      <c r="D5" s="65" t="s">
        <v>130</v>
      </c>
      <c r="E5" s="65" t="s">
        <v>722</v>
      </c>
      <c r="F5" s="65" t="s">
        <v>723</v>
      </c>
      <c r="G5" s="65" t="s">
        <v>479</v>
      </c>
      <c r="H5" s="65" t="s">
        <v>724</v>
      </c>
      <c r="I5" s="104">
        <v>15000</v>
      </c>
    </row>
    <row r="6" spans="1:9" s="91" customFormat="1" ht="32.1" customHeight="1">
      <c r="A6" s="93">
        <v>4</v>
      </c>
      <c r="B6" s="65" t="s">
        <v>725</v>
      </c>
      <c r="C6" s="65" t="s">
        <v>76</v>
      </c>
      <c r="D6" s="65" t="s">
        <v>130</v>
      </c>
      <c r="E6" s="65" t="s">
        <v>726</v>
      </c>
      <c r="F6" s="65" t="s">
        <v>727</v>
      </c>
      <c r="G6" s="65" t="s">
        <v>479</v>
      </c>
      <c r="H6" s="65" t="s">
        <v>728</v>
      </c>
      <c r="I6" s="104">
        <v>15000</v>
      </c>
    </row>
    <row r="7" spans="1:9" s="91" customFormat="1" ht="32.1" customHeight="1">
      <c r="A7" s="93">
        <v>5</v>
      </c>
      <c r="B7" s="65" t="s">
        <v>729</v>
      </c>
      <c r="C7" s="65" t="s">
        <v>76</v>
      </c>
      <c r="D7" s="65" t="s">
        <v>130</v>
      </c>
      <c r="E7" s="65" t="s">
        <v>730</v>
      </c>
      <c r="F7" s="65" t="s">
        <v>731</v>
      </c>
      <c r="G7" s="65" t="s">
        <v>479</v>
      </c>
      <c r="H7" s="65" t="s">
        <v>732</v>
      </c>
      <c r="I7" s="104">
        <v>15000</v>
      </c>
    </row>
    <row r="8" spans="1:9" s="91" customFormat="1" ht="32.1" customHeight="1">
      <c r="A8" s="93">
        <v>6</v>
      </c>
      <c r="B8" s="65" t="s">
        <v>733</v>
      </c>
      <c r="C8" s="65" t="s">
        <v>76</v>
      </c>
      <c r="D8" s="65" t="s">
        <v>130</v>
      </c>
      <c r="E8" s="65" t="s">
        <v>734</v>
      </c>
      <c r="F8" s="65" t="s">
        <v>735</v>
      </c>
      <c r="G8" s="65" t="s">
        <v>479</v>
      </c>
      <c r="H8" s="65" t="s">
        <v>736</v>
      </c>
      <c r="I8" s="104">
        <v>15000</v>
      </c>
    </row>
    <row r="9" spans="1:9" s="91" customFormat="1" ht="32.1" customHeight="1">
      <c r="A9" s="93">
        <v>7</v>
      </c>
      <c r="B9" s="65" t="s">
        <v>737</v>
      </c>
      <c r="C9" s="65" t="s">
        <v>76</v>
      </c>
      <c r="D9" s="65" t="s">
        <v>130</v>
      </c>
      <c r="E9" s="65" t="s">
        <v>738</v>
      </c>
      <c r="F9" s="65" t="s">
        <v>739</v>
      </c>
      <c r="G9" s="65" t="s">
        <v>479</v>
      </c>
      <c r="H9" s="65" t="s">
        <v>740</v>
      </c>
      <c r="I9" s="104">
        <v>15000</v>
      </c>
    </row>
    <row r="10" spans="1:9" s="91" customFormat="1" ht="32.1" customHeight="1">
      <c r="A10" s="93">
        <v>8</v>
      </c>
      <c r="B10" s="65" t="s">
        <v>741</v>
      </c>
      <c r="C10" s="65" t="s">
        <v>76</v>
      </c>
      <c r="D10" s="65" t="s">
        <v>130</v>
      </c>
      <c r="E10" s="65" t="s">
        <v>742</v>
      </c>
      <c r="F10" s="65" t="s">
        <v>743</v>
      </c>
      <c r="G10" s="65" t="s">
        <v>479</v>
      </c>
      <c r="H10" s="65" t="s">
        <v>744</v>
      </c>
      <c r="I10" s="104">
        <v>15000</v>
      </c>
    </row>
    <row r="11" spans="1:9" s="91" customFormat="1" ht="32.1" customHeight="1">
      <c r="A11" s="93">
        <v>9</v>
      </c>
      <c r="B11" s="65" t="s">
        <v>745</v>
      </c>
      <c r="C11" s="65" t="s">
        <v>76</v>
      </c>
      <c r="D11" s="65" t="s">
        <v>130</v>
      </c>
      <c r="E11" s="65" t="s">
        <v>746</v>
      </c>
      <c r="F11" s="65" t="s">
        <v>747</v>
      </c>
      <c r="G11" s="65" t="s">
        <v>479</v>
      </c>
      <c r="H11" s="65" t="s">
        <v>748</v>
      </c>
      <c r="I11" s="104">
        <v>15000</v>
      </c>
    </row>
    <row r="12" spans="1:9" s="91" customFormat="1" ht="32.1" customHeight="1">
      <c r="A12" s="93">
        <v>10</v>
      </c>
      <c r="B12" s="65" t="s">
        <v>749</v>
      </c>
      <c r="C12" s="65" t="s">
        <v>76</v>
      </c>
      <c r="D12" s="65" t="s">
        <v>130</v>
      </c>
      <c r="E12" s="65" t="s">
        <v>750</v>
      </c>
      <c r="F12" s="65" t="s">
        <v>751</v>
      </c>
      <c r="G12" s="65" t="s">
        <v>479</v>
      </c>
      <c r="H12" s="65" t="s">
        <v>752</v>
      </c>
      <c r="I12" s="104">
        <v>15000</v>
      </c>
    </row>
    <row r="13" spans="1:9" s="91" customFormat="1" ht="32.1" customHeight="1">
      <c r="A13" s="93">
        <v>11</v>
      </c>
      <c r="B13" s="65" t="s">
        <v>753</v>
      </c>
      <c r="C13" s="65" t="s">
        <v>76</v>
      </c>
      <c r="D13" s="65" t="s">
        <v>130</v>
      </c>
      <c r="E13" s="65" t="s">
        <v>754</v>
      </c>
      <c r="F13" s="65" t="s">
        <v>755</v>
      </c>
      <c r="G13" s="65" t="s">
        <v>479</v>
      </c>
      <c r="H13" s="65" t="s">
        <v>756</v>
      </c>
      <c r="I13" s="104">
        <v>15000</v>
      </c>
    </row>
    <row r="14" spans="1:9" s="91" customFormat="1" ht="32.1" customHeight="1">
      <c r="A14" s="93">
        <v>12</v>
      </c>
      <c r="B14" s="65" t="s">
        <v>757</v>
      </c>
      <c r="C14" s="65" t="s">
        <v>76</v>
      </c>
      <c r="D14" s="65" t="s">
        <v>130</v>
      </c>
      <c r="E14" s="65" t="s">
        <v>758</v>
      </c>
      <c r="F14" s="65" t="s">
        <v>759</v>
      </c>
      <c r="G14" s="65" t="s">
        <v>479</v>
      </c>
      <c r="H14" s="65" t="s">
        <v>760</v>
      </c>
      <c r="I14" s="104">
        <v>15000</v>
      </c>
    </row>
    <row r="15" spans="1:9" s="91" customFormat="1" ht="32.1" customHeight="1">
      <c r="A15" s="93">
        <v>13</v>
      </c>
      <c r="B15" s="65" t="s">
        <v>761</v>
      </c>
      <c r="C15" s="65" t="s">
        <v>76</v>
      </c>
      <c r="D15" s="65" t="s">
        <v>130</v>
      </c>
      <c r="E15" s="65" t="s">
        <v>762</v>
      </c>
      <c r="F15" s="65" t="s">
        <v>763</v>
      </c>
      <c r="G15" s="65" t="s">
        <v>479</v>
      </c>
      <c r="H15" s="65" t="s">
        <v>764</v>
      </c>
      <c r="I15" s="104">
        <v>15000</v>
      </c>
    </row>
    <row r="16" spans="1:9" s="91" customFormat="1" ht="32.1" customHeight="1">
      <c r="A16" s="93">
        <v>14</v>
      </c>
      <c r="B16" s="65" t="s">
        <v>765</v>
      </c>
      <c r="C16" s="65" t="s">
        <v>76</v>
      </c>
      <c r="D16" s="65" t="s">
        <v>130</v>
      </c>
      <c r="E16" s="65" t="s">
        <v>766</v>
      </c>
      <c r="F16" s="65" t="s">
        <v>767</v>
      </c>
      <c r="G16" s="65" t="s">
        <v>479</v>
      </c>
      <c r="H16" s="65" t="s">
        <v>768</v>
      </c>
      <c r="I16" s="104">
        <v>15000</v>
      </c>
    </row>
    <row r="17" spans="1:10" s="91" customFormat="1" ht="32.1" customHeight="1">
      <c r="A17" s="93">
        <v>15</v>
      </c>
      <c r="B17" s="65" t="s">
        <v>769</v>
      </c>
      <c r="C17" s="65" t="s">
        <v>76</v>
      </c>
      <c r="D17" s="65" t="s">
        <v>130</v>
      </c>
      <c r="E17" s="65" t="s">
        <v>770</v>
      </c>
      <c r="F17" s="65" t="s">
        <v>771</v>
      </c>
      <c r="G17" s="65" t="s">
        <v>479</v>
      </c>
      <c r="H17" s="65" t="s">
        <v>772</v>
      </c>
      <c r="I17" s="104">
        <v>15000</v>
      </c>
    </row>
    <row r="18" spans="1:10" s="91" customFormat="1" ht="32.1" customHeight="1">
      <c r="A18" s="93">
        <v>16</v>
      </c>
      <c r="B18" s="65" t="s">
        <v>773</v>
      </c>
      <c r="C18" s="65" t="s">
        <v>76</v>
      </c>
      <c r="D18" s="65" t="s">
        <v>130</v>
      </c>
      <c r="E18" s="65" t="s">
        <v>774</v>
      </c>
      <c r="F18" s="65" t="s">
        <v>775</v>
      </c>
      <c r="G18" s="65" t="s">
        <v>479</v>
      </c>
      <c r="H18" s="65" t="s">
        <v>776</v>
      </c>
      <c r="I18" s="104">
        <v>15000</v>
      </c>
    </row>
    <row r="19" spans="1:10" s="91" customFormat="1" ht="32.1" customHeight="1">
      <c r="A19" s="93">
        <v>17</v>
      </c>
      <c r="B19" s="65" t="s">
        <v>777</v>
      </c>
      <c r="C19" s="65" t="s">
        <v>76</v>
      </c>
      <c r="D19" s="65" t="s">
        <v>130</v>
      </c>
      <c r="E19" s="65" t="s">
        <v>778</v>
      </c>
      <c r="F19" s="65" t="s">
        <v>779</v>
      </c>
      <c r="G19" s="65" t="s">
        <v>479</v>
      </c>
      <c r="H19" s="65" t="s">
        <v>780</v>
      </c>
      <c r="I19" s="104">
        <v>15000</v>
      </c>
    </row>
    <row r="20" spans="1:10" s="91" customFormat="1" ht="32.1" customHeight="1">
      <c r="A20" s="93">
        <v>18</v>
      </c>
      <c r="B20" s="65" t="s">
        <v>781</v>
      </c>
      <c r="C20" s="65" t="s">
        <v>76</v>
      </c>
      <c r="D20" s="65" t="s">
        <v>130</v>
      </c>
      <c r="E20" s="65" t="s">
        <v>782</v>
      </c>
      <c r="F20" s="65" t="s">
        <v>783</v>
      </c>
      <c r="G20" s="65" t="s">
        <v>479</v>
      </c>
      <c r="H20" s="65" t="s">
        <v>744</v>
      </c>
      <c r="I20" s="104">
        <v>15000</v>
      </c>
    </row>
    <row r="21" spans="1:10" s="91" customFormat="1" ht="32.1" customHeight="1">
      <c r="A21" s="93">
        <v>19</v>
      </c>
      <c r="B21" s="65" t="s">
        <v>784</v>
      </c>
      <c r="C21" s="65" t="s">
        <v>76</v>
      </c>
      <c r="D21" s="65" t="s">
        <v>130</v>
      </c>
      <c r="E21" s="65" t="s">
        <v>785</v>
      </c>
      <c r="F21" s="65" t="s">
        <v>783</v>
      </c>
      <c r="G21" s="65" t="s">
        <v>479</v>
      </c>
      <c r="H21" s="65" t="s">
        <v>786</v>
      </c>
      <c r="I21" s="104">
        <v>15000</v>
      </c>
    </row>
    <row r="22" spans="1:10" s="91" customFormat="1" ht="32.1" customHeight="1">
      <c r="A22" s="93">
        <v>20</v>
      </c>
      <c r="B22" s="65" t="s">
        <v>787</v>
      </c>
      <c r="C22" s="65" t="s">
        <v>76</v>
      </c>
      <c r="D22" s="65" t="s">
        <v>130</v>
      </c>
      <c r="E22" s="65" t="s">
        <v>788</v>
      </c>
      <c r="F22" s="65" t="s">
        <v>789</v>
      </c>
      <c r="G22" s="65" t="s">
        <v>479</v>
      </c>
      <c r="H22" s="65" t="s">
        <v>790</v>
      </c>
      <c r="I22" s="104">
        <v>15000</v>
      </c>
    </row>
    <row r="23" spans="1:10" s="91" customFormat="1" ht="32.1" customHeight="1">
      <c r="A23" s="93">
        <v>21</v>
      </c>
      <c r="B23" s="65" t="s">
        <v>791</v>
      </c>
      <c r="C23" s="65" t="s">
        <v>76</v>
      </c>
      <c r="D23" s="65" t="s">
        <v>130</v>
      </c>
      <c r="E23" s="65" t="s">
        <v>792</v>
      </c>
      <c r="F23" s="65" t="s">
        <v>793</v>
      </c>
      <c r="G23" s="65" t="s">
        <v>479</v>
      </c>
      <c r="H23" s="65" t="s">
        <v>794</v>
      </c>
      <c r="I23" s="104">
        <v>15000</v>
      </c>
    </row>
    <row r="24" spans="1:10" s="91" customFormat="1" ht="32.1" customHeight="1">
      <c r="A24" s="93">
        <v>22</v>
      </c>
      <c r="B24" s="65" t="s">
        <v>795</v>
      </c>
      <c r="C24" s="65" t="s">
        <v>76</v>
      </c>
      <c r="D24" s="65" t="s">
        <v>130</v>
      </c>
      <c r="E24" s="65" t="s">
        <v>796</v>
      </c>
      <c r="F24" s="65" t="s">
        <v>793</v>
      </c>
      <c r="G24" s="65" t="s">
        <v>479</v>
      </c>
      <c r="H24" s="65" t="s">
        <v>797</v>
      </c>
      <c r="I24" s="104">
        <v>15000</v>
      </c>
    </row>
    <row r="25" spans="1:10" s="91" customFormat="1" ht="32.1" customHeight="1">
      <c r="A25" s="93">
        <v>23</v>
      </c>
      <c r="B25" s="65" t="s">
        <v>798</v>
      </c>
      <c r="C25" s="65" t="s">
        <v>76</v>
      </c>
      <c r="D25" s="65" t="s">
        <v>130</v>
      </c>
      <c r="E25" s="65" t="s">
        <v>799</v>
      </c>
      <c r="F25" s="65" t="s">
        <v>800</v>
      </c>
      <c r="G25" s="65" t="s">
        <v>479</v>
      </c>
      <c r="H25" s="65" t="s">
        <v>801</v>
      </c>
      <c r="I25" s="104">
        <v>15000</v>
      </c>
    </row>
    <row r="26" spans="1:10" s="91" customFormat="1" ht="32.1" customHeight="1">
      <c r="A26" s="93">
        <v>24</v>
      </c>
      <c r="B26" s="65" t="s">
        <v>802</v>
      </c>
      <c r="C26" s="65" t="s">
        <v>76</v>
      </c>
      <c r="D26" s="65" t="s">
        <v>130</v>
      </c>
      <c r="E26" s="65" t="s">
        <v>803</v>
      </c>
      <c r="F26" s="65" t="s">
        <v>804</v>
      </c>
      <c r="G26" s="65" t="s">
        <v>479</v>
      </c>
      <c r="H26" s="65" t="s">
        <v>805</v>
      </c>
      <c r="I26" s="104">
        <v>15000</v>
      </c>
    </row>
    <row r="27" spans="1:10" s="91" customFormat="1" ht="32.1" customHeight="1">
      <c r="A27" s="93">
        <v>25</v>
      </c>
      <c r="B27" s="65" t="s">
        <v>806</v>
      </c>
      <c r="C27" s="65" t="s">
        <v>76</v>
      </c>
      <c r="D27" s="65" t="s">
        <v>130</v>
      </c>
      <c r="E27" s="65" t="s">
        <v>807</v>
      </c>
      <c r="F27" s="65" t="s">
        <v>808</v>
      </c>
      <c r="G27" s="65" t="s">
        <v>479</v>
      </c>
      <c r="H27" s="65" t="s">
        <v>809</v>
      </c>
      <c r="I27" s="104">
        <v>15000</v>
      </c>
    </row>
    <row r="28" spans="1:10" s="91" customFormat="1" ht="32.1" customHeight="1">
      <c r="A28" s="93">
        <v>26</v>
      </c>
      <c r="B28" s="65" t="s">
        <v>810</v>
      </c>
      <c r="C28" s="65" t="s">
        <v>76</v>
      </c>
      <c r="D28" s="65" t="s">
        <v>130</v>
      </c>
      <c r="E28" s="65" t="s">
        <v>811</v>
      </c>
      <c r="F28" s="65" t="s">
        <v>812</v>
      </c>
      <c r="G28" s="65" t="s">
        <v>479</v>
      </c>
      <c r="H28" s="65" t="s">
        <v>813</v>
      </c>
      <c r="I28" s="104">
        <v>15000</v>
      </c>
    </row>
    <row r="29" spans="1:10" s="22" customFormat="1" ht="32.1" customHeight="1">
      <c r="A29" s="93">
        <v>27</v>
      </c>
      <c r="B29" s="65" t="s">
        <v>814</v>
      </c>
      <c r="C29" s="65" t="s">
        <v>76</v>
      </c>
      <c r="D29" s="65" t="s">
        <v>130</v>
      </c>
      <c r="E29" s="65" t="s">
        <v>815</v>
      </c>
      <c r="F29" s="65" t="s">
        <v>816</v>
      </c>
      <c r="G29" s="65" t="s">
        <v>479</v>
      </c>
      <c r="H29" s="65" t="s">
        <v>817</v>
      </c>
      <c r="I29" s="104">
        <v>15000</v>
      </c>
      <c r="J29" s="91"/>
    </row>
    <row r="30" spans="1:10" s="78" customFormat="1" ht="39" customHeight="1">
      <c r="A30" s="93">
        <v>28</v>
      </c>
      <c r="B30" s="65" t="s">
        <v>818</v>
      </c>
      <c r="C30" s="65" t="s">
        <v>76</v>
      </c>
      <c r="D30" s="65" t="s">
        <v>130</v>
      </c>
      <c r="E30" s="65" t="s">
        <v>819</v>
      </c>
      <c r="F30" s="65" t="s">
        <v>816</v>
      </c>
      <c r="G30" s="65" t="s">
        <v>479</v>
      </c>
      <c r="H30" s="65" t="s">
        <v>820</v>
      </c>
      <c r="I30" s="104">
        <v>15000</v>
      </c>
      <c r="J30" s="91"/>
    </row>
    <row r="31" spans="1:10" s="78" customFormat="1" ht="32.1" customHeight="1">
      <c r="A31" s="93">
        <v>29</v>
      </c>
      <c r="B31" s="65" t="s">
        <v>821</v>
      </c>
      <c r="C31" s="65" t="s">
        <v>76</v>
      </c>
      <c r="D31" s="65" t="s">
        <v>130</v>
      </c>
      <c r="E31" s="65" t="s">
        <v>822</v>
      </c>
      <c r="F31" s="65" t="s">
        <v>816</v>
      </c>
      <c r="G31" s="65" t="s">
        <v>479</v>
      </c>
      <c r="H31" s="65" t="s">
        <v>823</v>
      </c>
      <c r="I31" s="104">
        <v>15000</v>
      </c>
      <c r="J31" s="91"/>
    </row>
    <row r="32" spans="1:10" s="79" customFormat="1" ht="32.1" customHeight="1">
      <c r="A32" s="93">
        <v>30</v>
      </c>
      <c r="B32" s="94" t="s">
        <v>824</v>
      </c>
      <c r="C32" s="94" t="s">
        <v>76</v>
      </c>
      <c r="D32" s="94" t="s">
        <v>825</v>
      </c>
      <c r="E32" s="94" t="s">
        <v>825</v>
      </c>
      <c r="F32" s="95">
        <v>41618</v>
      </c>
      <c r="G32" s="94" t="s">
        <v>826</v>
      </c>
      <c r="H32" s="94" t="s">
        <v>826</v>
      </c>
      <c r="I32" s="105">
        <v>15000</v>
      </c>
      <c r="J32" s="106" t="s">
        <v>164</v>
      </c>
    </row>
    <row r="33" spans="1:10" s="79" customFormat="1" ht="41.1" customHeight="1">
      <c r="A33" s="93">
        <v>31</v>
      </c>
      <c r="B33" s="96" t="s">
        <v>827</v>
      </c>
      <c r="C33" s="97" t="s">
        <v>76</v>
      </c>
      <c r="D33" s="94"/>
      <c r="E33" s="97" t="s">
        <v>828</v>
      </c>
      <c r="F33" s="98" t="s">
        <v>829</v>
      </c>
      <c r="G33" s="94"/>
      <c r="H33" s="96" t="s">
        <v>830</v>
      </c>
      <c r="I33" s="107">
        <v>15000</v>
      </c>
      <c r="J33" s="108" t="s">
        <v>164</v>
      </c>
    </row>
    <row r="34" spans="1:10" s="79" customFormat="1" ht="32.1" customHeight="1">
      <c r="A34" s="93">
        <v>32</v>
      </c>
      <c r="B34" s="96" t="s">
        <v>831</v>
      </c>
      <c r="C34" s="97" t="s">
        <v>76</v>
      </c>
      <c r="D34" s="94"/>
      <c r="E34" s="97" t="s">
        <v>832</v>
      </c>
      <c r="F34" s="98" t="s">
        <v>833</v>
      </c>
      <c r="G34" s="94"/>
      <c r="H34" s="96" t="s">
        <v>834</v>
      </c>
      <c r="I34" s="107">
        <v>15000</v>
      </c>
      <c r="J34" s="108" t="s">
        <v>164</v>
      </c>
    </row>
    <row r="35" spans="1:10" s="79" customFormat="1" ht="32.1" customHeight="1">
      <c r="A35" s="93">
        <v>33</v>
      </c>
      <c r="B35" s="96" t="s">
        <v>835</v>
      </c>
      <c r="C35" s="97" t="s">
        <v>76</v>
      </c>
      <c r="D35" s="94"/>
      <c r="E35" s="97" t="s">
        <v>836</v>
      </c>
      <c r="F35" s="98" t="s">
        <v>837</v>
      </c>
      <c r="G35" s="94"/>
      <c r="H35" s="96" t="s">
        <v>838</v>
      </c>
      <c r="I35" s="107">
        <v>15000</v>
      </c>
      <c r="J35" s="108" t="s">
        <v>164</v>
      </c>
    </row>
    <row r="36" spans="1:10" s="79" customFormat="1" ht="32.1" customHeight="1">
      <c r="A36" s="93">
        <v>34</v>
      </c>
      <c r="B36" s="96" t="s">
        <v>839</v>
      </c>
      <c r="C36" s="97" t="s">
        <v>76</v>
      </c>
      <c r="D36" s="94"/>
      <c r="E36" s="97" t="s">
        <v>840</v>
      </c>
      <c r="F36" s="98" t="s">
        <v>841</v>
      </c>
      <c r="G36" s="94"/>
      <c r="H36" s="96" t="s">
        <v>842</v>
      </c>
      <c r="I36" s="107">
        <v>15000</v>
      </c>
      <c r="J36" s="108" t="s">
        <v>164</v>
      </c>
    </row>
    <row r="37" spans="1:10" s="79" customFormat="1" ht="32.1" customHeight="1">
      <c r="A37" s="93">
        <v>35</v>
      </c>
      <c r="B37" s="94" t="s">
        <v>843</v>
      </c>
      <c r="C37" s="94" t="s">
        <v>76</v>
      </c>
      <c r="D37" s="94"/>
      <c r="E37" s="94" t="s">
        <v>844</v>
      </c>
      <c r="F37" s="99">
        <v>41593</v>
      </c>
      <c r="G37" s="94"/>
      <c r="H37" s="94" t="s">
        <v>845</v>
      </c>
      <c r="I37" s="107">
        <v>15000</v>
      </c>
      <c r="J37" s="108" t="s">
        <v>164</v>
      </c>
    </row>
    <row r="38" spans="1:10" s="79" customFormat="1" ht="32.1" customHeight="1">
      <c r="A38" s="93">
        <v>36</v>
      </c>
      <c r="B38" s="100" t="s">
        <v>846</v>
      </c>
      <c r="C38" s="100" t="s">
        <v>76</v>
      </c>
      <c r="D38" s="94"/>
      <c r="E38" s="100" t="s">
        <v>847</v>
      </c>
      <c r="F38" s="100" t="s">
        <v>848</v>
      </c>
      <c r="G38" s="94"/>
      <c r="H38" s="100" t="s">
        <v>849</v>
      </c>
      <c r="I38" s="107">
        <v>15000</v>
      </c>
      <c r="J38" s="109" t="s">
        <v>164</v>
      </c>
    </row>
    <row r="39" spans="1:10" s="79" customFormat="1" ht="32.1" customHeight="1">
      <c r="A39" s="93">
        <v>37</v>
      </c>
      <c r="B39" s="100" t="s">
        <v>850</v>
      </c>
      <c r="C39" s="100" t="s">
        <v>76</v>
      </c>
      <c r="D39" s="94"/>
      <c r="E39" s="100" t="s">
        <v>851</v>
      </c>
      <c r="F39" s="100" t="s">
        <v>848</v>
      </c>
      <c r="G39" s="94"/>
      <c r="H39" s="100" t="s">
        <v>852</v>
      </c>
      <c r="I39" s="107">
        <v>15000</v>
      </c>
      <c r="J39" s="109" t="s">
        <v>164</v>
      </c>
    </row>
    <row r="40" spans="1:10" s="79" customFormat="1" ht="32.1" customHeight="1">
      <c r="A40" s="93">
        <v>38</v>
      </c>
      <c r="B40" s="101" t="s">
        <v>853</v>
      </c>
      <c r="C40" s="102" t="s">
        <v>76</v>
      </c>
      <c r="D40" s="101" t="s">
        <v>854</v>
      </c>
      <c r="E40" s="101" t="s">
        <v>854</v>
      </c>
      <c r="F40" s="101" t="s">
        <v>855</v>
      </c>
      <c r="G40" s="94"/>
      <c r="H40" s="101" t="s">
        <v>856</v>
      </c>
      <c r="I40" s="107">
        <v>15000</v>
      </c>
      <c r="J40" s="109" t="s">
        <v>164</v>
      </c>
    </row>
    <row r="41" spans="1:10" s="79" customFormat="1" ht="32.1" customHeight="1">
      <c r="A41" s="93">
        <v>39</v>
      </c>
      <c r="B41" s="101" t="s">
        <v>857</v>
      </c>
      <c r="C41" s="102" t="s">
        <v>76</v>
      </c>
      <c r="D41" s="101" t="s">
        <v>858</v>
      </c>
      <c r="E41" s="101" t="s">
        <v>858</v>
      </c>
      <c r="F41" s="101" t="s">
        <v>859</v>
      </c>
      <c r="G41" s="94"/>
      <c r="H41" s="101" t="s">
        <v>860</v>
      </c>
      <c r="I41" s="107">
        <v>15000</v>
      </c>
      <c r="J41" s="109" t="s">
        <v>164</v>
      </c>
    </row>
    <row r="42" spans="1:10" s="79" customFormat="1" ht="32.1" customHeight="1">
      <c r="A42" s="93">
        <v>40</v>
      </c>
      <c r="B42" s="101" t="s">
        <v>861</v>
      </c>
      <c r="C42" s="102" t="s">
        <v>76</v>
      </c>
      <c r="D42" s="101" t="s">
        <v>862</v>
      </c>
      <c r="E42" s="101" t="s">
        <v>862</v>
      </c>
      <c r="F42" s="101" t="s">
        <v>863</v>
      </c>
      <c r="G42" s="94"/>
      <c r="H42" s="101" t="s">
        <v>864</v>
      </c>
      <c r="I42" s="107">
        <v>15000</v>
      </c>
      <c r="J42" s="109" t="s">
        <v>164</v>
      </c>
    </row>
    <row r="43" spans="1:10" s="79" customFormat="1" ht="32.1" customHeight="1">
      <c r="A43" s="93">
        <v>41</v>
      </c>
      <c r="B43" s="101" t="s">
        <v>865</v>
      </c>
      <c r="C43" s="102" t="s">
        <v>76</v>
      </c>
      <c r="D43" s="101" t="s">
        <v>866</v>
      </c>
      <c r="E43" s="101" t="s">
        <v>866</v>
      </c>
      <c r="F43" s="101" t="s">
        <v>867</v>
      </c>
      <c r="G43" s="94"/>
      <c r="H43" s="101" t="s">
        <v>868</v>
      </c>
      <c r="I43" s="107">
        <v>15000</v>
      </c>
      <c r="J43" s="109" t="s">
        <v>164</v>
      </c>
    </row>
    <row r="44" spans="1:10" s="79" customFormat="1" ht="32.1" customHeight="1">
      <c r="A44" s="93">
        <v>42</v>
      </c>
      <c r="B44" s="101" t="s">
        <v>869</v>
      </c>
      <c r="C44" s="102" t="s">
        <v>76</v>
      </c>
      <c r="D44" s="101" t="s">
        <v>870</v>
      </c>
      <c r="E44" s="101" t="s">
        <v>870</v>
      </c>
      <c r="F44" s="101" t="s">
        <v>871</v>
      </c>
      <c r="G44" s="94"/>
      <c r="H44" s="101" t="s">
        <v>872</v>
      </c>
      <c r="I44" s="107">
        <v>15000</v>
      </c>
      <c r="J44" s="109" t="s">
        <v>164</v>
      </c>
    </row>
    <row r="45" spans="1:10" s="79" customFormat="1" ht="32.1" customHeight="1">
      <c r="A45" s="93">
        <v>43</v>
      </c>
      <c r="B45" s="101" t="s">
        <v>873</v>
      </c>
      <c r="C45" s="102" t="s">
        <v>76</v>
      </c>
      <c r="D45" s="101" t="s">
        <v>874</v>
      </c>
      <c r="E45" s="101" t="s">
        <v>874</v>
      </c>
      <c r="F45" s="101" t="s">
        <v>875</v>
      </c>
      <c r="G45" s="94"/>
      <c r="H45" s="101" t="s">
        <v>876</v>
      </c>
      <c r="I45" s="107">
        <v>15000</v>
      </c>
      <c r="J45" s="109" t="s">
        <v>164</v>
      </c>
    </row>
    <row r="46" spans="1:10" s="79" customFormat="1" ht="42" customHeight="1">
      <c r="A46" s="93">
        <v>44</v>
      </c>
      <c r="B46" s="101" t="s">
        <v>877</v>
      </c>
      <c r="C46" s="102" t="s">
        <v>878</v>
      </c>
      <c r="D46" s="101" t="s">
        <v>879</v>
      </c>
      <c r="E46" s="101" t="s">
        <v>879</v>
      </c>
      <c r="F46" s="101" t="s">
        <v>880</v>
      </c>
      <c r="G46" s="94"/>
      <c r="H46" s="101" t="s">
        <v>881</v>
      </c>
      <c r="I46" s="107">
        <v>15000</v>
      </c>
      <c r="J46" s="109" t="s">
        <v>164</v>
      </c>
    </row>
    <row r="47" spans="1:10" ht="32.1" customHeight="1">
      <c r="I47" s="92">
        <f>SUM(I3:I46)</f>
        <v>660000</v>
      </c>
    </row>
  </sheetData>
  <sortState ref="A3:J46">
    <sortCondition ref="A3"/>
  </sortState>
  <mergeCells count="1">
    <mergeCell ref="A1:I1"/>
  </mergeCells>
  <phoneticPr fontId="53" type="noConversion"/>
  <pageMargins left="0.75" right="0.75" top="1" bottom="1" header="0.51180555555555596" footer="0.5118055555555559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业绩统计表</vt:lpstr>
      <vt:lpstr>纵向项目1</vt:lpstr>
      <vt:lpstr>1-21GF报告</vt:lpstr>
      <vt:lpstr>1-2论文</vt:lpstr>
      <vt:lpstr>1-3获奖</vt:lpstr>
      <vt:lpstr>申报国家自然基金</vt:lpstr>
      <vt:lpstr>校团队、平台</vt:lpstr>
      <vt:lpstr>学术会议</vt:lpstr>
      <vt:lpstr>1-5专利</vt:lpstr>
      <vt:lpstr>1-6学会任职</vt:lpstr>
      <vt:lpstr>1-7编委</vt:lpstr>
      <vt:lpstr>1-10专著</vt:lpstr>
      <vt:lpstr>1-11研制生产</vt:lpstr>
      <vt:lpstr>1-13校学会任职</vt:lpstr>
      <vt:lpstr>纵向2国家基金</vt:lpstr>
      <vt:lpstr>计划外</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cp:lastModifiedBy>
  <cp:revision>1</cp:revision>
  <cp:lastPrinted>2014-12-21T01:01:00Z</cp:lastPrinted>
  <dcterms:created xsi:type="dcterms:W3CDTF">2014-11-25T00:34:00Z</dcterms:created>
  <dcterms:modified xsi:type="dcterms:W3CDTF">2016-09-19T04:42:55Z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2052-10.1.0.5864</vt:lpwstr>
  </property>
  <property fmtid="{D5CDD505-2E9C-101B-9397-08002B2CF9AE}" pid="3" name="KSOReadingLayout">
    <vt:bool>false</vt:bool>
  </property>
</Properties>
</file>