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938" activeTab="5"/>
  </bookViews>
  <sheets>
    <sheet name="业绩统计表" sheetId="1" r:id="rId1"/>
    <sheet name="纵向项目1" sheetId="2" r:id="rId2"/>
    <sheet name="申报国家自然基金" sheetId="3" r:id="rId3"/>
    <sheet name="1-6学会任职" sheetId="4" r:id="rId4"/>
    <sheet name="1-7编委" sheetId="5" r:id="rId5"/>
    <sheet name="1-11研制生产" sheetId="6" r:id="rId6"/>
    <sheet name="1-13校学会任职" sheetId="7" r:id="rId7"/>
    <sheet name="纵向2国家基金" sheetId="8" r:id="rId8"/>
    <sheet name="计划外" sheetId="9" r:id="rId9"/>
  </sheets>
  <definedNames>
    <definedName name="_xlnm._FilterDatabase" localSheetId="3" hidden="1">'1-6学会任职'!$A$2:$J$13</definedName>
    <definedName name="_xlnm._FilterDatabase" localSheetId="0" hidden="1">'业绩统计表'!$C$2:$I$60</definedName>
  </definedNames>
  <calcPr fullCalcOnLoad="1"/>
</workbook>
</file>

<file path=xl/sharedStrings.xml><?xml version="1.0" encoding="utf-8"?>
<sst xmlns="http://schemas.openxmlformats.org/spreadsheetml/2006/main" count="1263" uniqueCount="682">
  <si>
    <t>材料科学与工程学院与科技产业处有关的科研业绩计分表</t>
  </si>
  <si>
    <t>大类</t>
  </si>
  <si>
    <t>类别</t>
  </si>
  <si>
    <t>业绩类型</t>
  </si>
  <si>
    <t>分类</t>
  </si>
  <si>
    <t>数量</t>
  </si>
  <si>
    <t>业绩绩效计分规则</t>
  </si>
  <si>
    <t>业绩绩效分数</t>
  </si>
  <si>
    <t>详情</t>
  </si>
  <si>
    <t>备注</t>
  </si>
  <si>
    <t>科研项目及经费</t>
  </si>
  <si>
    <t>国家级课题</t>
  </si>
  <si>
    <t>工科项目</t>
  </si>
  <si>
    <t>纵向1</t>
  </si>
  <si>
    <t>1235*经费(万元)^0.95</t>
  </si>
  <si>
    <t>纵向项目1</t>
  </si>
  <si>
    <t>纵向2</t>
  </si>
  <si>
    <t>纵向2国家基金</t>
  </si>
  <si>
    <t>理科项目</t>
  </si>
  <si>
    <r>
      <rPr>
        <sz val="11"/>
        <color indexed="8"/>
        <rFont val="宋体"/>
        <family val="0"/>
      </rPr>
      <t>5000+1235*</t>
    </r>
    <r>
      <rPr>
        <sz val="11"/>
        <color indexed="8"/>
        <rFont val="宋体"/>
        <family val="0"/>
      </rPr>
      <t>经费</t>
    </r>
    <r>
      <rPr>
        <sz val="11"/>
        <color indexed="8"/>
        <rFont val="宋体"/>
        <family val="0"/>
      </rPr>
      <t>(</t>
    </r>
    <r>
      <rPr>
        <sz val="11"/>
        <color indexed="8"/>
        <rFont val="宋体"/>
        <family val="0"/>
      </rPr>
      <t>万元</t>
    </r>
    <r>
      <rPr>
        <sz val="11"/>
        <color indexed="8"/>
        <rFont val="宋体"/>
        <family val="0"/>
      </rPr>
      <t>)^0.95</t>
    </r>
  </si>
  <si>
    <t>软科学、人文社科项目</t>
  </si>
  <si>
    <r>
      <rPr>
        <sz val="11"/>
        <color indexed="8"/>
        <rFont val="宋体"/>
        <family val="0"/>
      </rPr>
      <t>10000</t>
    </r>
    <r>
      <rPr>
        <sz val="11"/>
        <color indexed="8"/>
        <rFont val="宋体"/>
        <family val="0"/>
      </rPr>
      <t>+1235*</t>
    </r>
    <r>
      <rPr>
        <sz val="11"/>
        <color indexed="8"/>
        <rFont val="宋体"/>
        <family val="0"/>
      </rPr>
      <t>经费</t>
    </r>
    <r>
      <rPr>
        <sz val="11"/>
        <color indexed="8"/>
        <rFont val="宋体"/>
        <family val="0"/>
      </rPr>
      <t>(</t>
    </r>
    <r>
      <rPr>
        <sz val="11"/>
        <color indexed="8"/>
        <rFont val="宋体"/>
        <family val="0"/>
      </rPr>
      <t>万元</t>
    </r>
    <r>
      <rPr>
        <sz val="11"/>
        <color indexed="8"/>
        <rFont val="宋体"/>
        <family val="0"/>
      </rPr>
      <t>)^0.95</t>
    </r>
  </si>
  <si>
    <t>省、部、市财政课题</t>
  </si>
  <si>
    <t>786*经费(万元)^0.95</t>
  </si>
  <si>
    <t>2500+786*经费(万元)^0.95</t>
  </si>
  <si>
    <r>
      <t>5</t>
    </r>
    <r>
      <rPr>
        <sz val="11"/>
        <color indexed="8"/>
        <rFont val="宋体"/>
        <family val="0"/>
      </rPr>
      <t>000</t>
    </r>
    <r>
      <rPr>
        <sz val="11"/>
        <color indexed="8"/>
        <rFont val="宋体"/>
        <family val="0"/>
      </rPr>
      <t>+786*经费(万元)^0.95</t>
    </r>
  </si>
  <si>
    <t>院、所、企业项目</t>
  </si>
  <si>
    <t>横向</t>
  </si>
  <si>
    <r>
      <t>562</t>
    </r>
    <r>
      <rPr>
        <sz val="11"/>
        <color indexed="8"/>
        <rFont val="宋体"/>
        <family val="0"/>
      </rPr>
      <t>*经费(万元)^0.95</t>
    </r>
  </si>
  <si>
    <t>计划外</t>
  </si>
  <si>
    <r>
      <t>1000+562</t>
    </r>
    <r>
      <rPr>
        <sz val="11"/>
        <color indexed="8"/>
        <rFont val="宋体"/>
        <family val="0"/>
      </rPr>
      <t>*经费(万元)^0.95</t>
    </r>
  </si>
  <si>
    <r>
      <t>2000+562</t>
    </r>
    <r>
      <rPr>
        <sz val="11"/>
        <color indexed="8"/>
        <rFont val="宋体"/>
        <family val="0"/>
      </rPr>
      <t>*经费(万元)^0.95</t>
    </r>
  </si>
  <si>
    <t>研制生产和条件建设保障项目</t>
  </si>
  <si>
    <r>
      <t>393</t>
    </r>
    <r>
      <rPr>
        <sz val="11"/>
        <color indexed="8"/>
        <rFont val="宋体"/>
        <family val="0"/>
      </rPr>
      <t>*经费(万元)^0.95</t>
    </r>
  </si>
  <si>
    <t>1-11研制生产</t>
  </si>
  <si>
    <r>
      <t>700+393</t>
    </r>
    <r>
      <rPr>
        <sz val="11"/>
        <color indexed="8"/>
        <rFont val="宋体"/>
        <family val="0"/>
      </rPr>
      <t>*经费(万元)^0.95</t>
    </r>
  </si>
  <si>
    <r>
      <t>1000+393</t>
    </r>
    <r>
      <rPr>
        <sz val="11"/>
        <color indexed="8"/>
        <rFont val="宋体"/>
        <family val="0"/>
      </rPr>
      <t>*经费(万元)^0.95</t>
    </r>
  </si>
  <si>
    <t>著作</t>
  </si>
  <si>
    <t>专著</t>
  </si>
  <si>
    <t>1000分/万字</t>
  </si>
  <si>
    <t>编著和译著</t>
  </si>
  <si>
    <t>500分/万字</t>
  </si>
  <si>
    <t>论文</t>
  </si>
  <si>
    <r>
      <t>E</t>
    </r>
    <r>
      <rPr>
        <b/>
        <sz val="11"/>
        <color indexed="8"/>
        <rFont val="黑体"/>
        <family val="3"/>
      </rPr>
      <t>I</t>
    </r>
  </si>
  <si>
    <t>期刊</t>
  </si>
  <si>
    <t>4000分/篇</t>
  </si>
  <si>
    <t>1-2论文</t>
  </si>
  <si>
    <t>会议转期刊</t>
  </si>
  <si>
    <t>2000分/篇</t>
  </si>
  <si>
    <t>CSSCI期刊（非扩展版）</t>
  </si>
  <si>
    <t>3000分/篇</t>
  </si>
  <si>
    <t>一级论文</t>
  </si>
  <si>
    <t>理工科</t>
  </si>
  <si>
    <t>非理工科</t>
  </si>
  <si>
    <t>北大核心论文</t>
  </si>
  <si>
    <t>1000分/篇</t>
  </si>
  <si>
    <t>GF报告</t>
  </si>
  <si>
    <t>1-21GF报告</t>
  </si>
  <si>
    <t>参加5国以上举办的国际学术会议并做大会报告</t>
  </si>
  <si>
    <t>10000分/篇</t>
  </si>
  <si>
    <t>鉴定</t>
  </si>
  <si>
    <t>结论为国际领先的项目鉴定</t>
  </si>
  <si>
    <t>8000分</t>
  </si>
  <si>
    <t>结论为国际先进的项目鉴定</t>
  </si>
  <si>
    <t>6000分</t>
  </si>
  <si>
    <t>结论为国内领先的项目鉴定</t>
  </si>
  <si>
    <t>4000分</t>
  </si>
  <si>
    <t>结论为国内先进的项目鉴定</t>
  </si>
  <si>
    <t>3000分</t>
  </si>
  <si>
    <t>专利及标准</t>
  </si>
  <si>
    <t>国标和国军标</t>
  </si>
  <si>
    <t>45000分</t>
  </si>
  <si>
    <t>1-5专利</t>
  </si>
  <si>
    <t>行标</t>
  </si>
  <si>
    <t>学会协会任职</t>
  </si>
  <si>
    <t>25000分</t>
  </si>
  <si>
    <t>发明专利</t>
  </si>
  <si>
    <t>学术期刊主编编委</t>
  </si>
  <si>
    <t>15000分</t>
  </si>
  <si>
    <t>实用新型专利、外观设计专利、软件著作权</t>
  </si>
  <si>
    <t>校学术委员会成员</t>
  </si>
  <si>
    <t>1000分</t>
  </si>
  <si>
    <t>校级团队及平台</t>
  </si>
  <si>
    <t>获批的校级团队及实验室</t>
  </si>
  <si>
    <t>20000分/个</t>
  </si>
  <si>
    <t>申报省部级以上奖励</t>
  </si>
  <si>
    <t>经山西省、教育部或全国行业奖励委员会推荐申报国家科学技术奖（自然科学奖、技术发明奖、技术进步奖）</t>
  </si>
  <si>
    <t>50000分</t>
  </si>
  <si>
    <t>经上级单位或军工集团推荐，申报国防科学技术奖（技术发明奖、技术进步奖）</t>
  </si>
  <si>
    <t>20000分</t>
  </si>
  <si>
    <t>经山西省教育厅推荐申报申报山西省科学技术奖（科学技术杰出贡献奖、自然科学奖、技术发明奖、技术进步奖）</t>
  </si>
  <si>
    <t>申报国家自然基金</t>
  </si>
  <si>
    <t>中北大学作为依托单位，申请人为中北大学在职教工，申报国家自然基金</t>
  </si>
  <si>
    <t>2000分/项</t>
  </si>
  <si>
    <t>学术期刊主编或编委</t>
  </si>
  <si>
    <t>一级学术期刊主编（正副）</t>
  </si>
  <si>
    <t>1-7编委</t>
  </si>
  <si>
    <t>一级学术期刊编委</t>
  </si>
  <si>
    <t>10000分</t>
  </si>
  <si>
    <t>核心学术期刊主编（正副）</t>
  </si>
  <si>
    <t>核心学术期刊编委</t>
  </si>
  <si>
    <t>5000分</t>
  </si>
  <si>
    <t>学会任职</t>
  </si>
  <si>
    <t>担任国家级学会正副理事长职务</t>
  </si>
  <si>
    <t>1-6学会任职</t>
  </si>
  <si>
    <t>担任国家级学会理事、委员</t>
  </si>
  <si>
    <t>担任省部级学会正副理事长职务</t>
  </si>
  <si>
    <t>担任省部级学会理事、委员</t>
  </si>
  <si>
    <t>校学术委员会任职</t>
  </si>
  <si>
    <t>担任主任职务</t>
  </si>
  <si>
    <t>1-13校学会任职</t>
  </si>
  <si>
    <t>担任副主任（秘书）职务</t>
  </si>
  <si>
    <t>担任成员职务</t>
  </si>
  <si>
    <t>业绩绩效总分</t>
  </si>
  <si>
    <t>学院院长签字：</t>
  </si>
  <si>
    <t>学院盖章</t>
  </si>
  <si>
    <t>年   月   日</t>
  </si>
  <si>
    <t>材料科学与工程学院</t>
  </si>
  <si>
    <t>序号</t>
  </si>
  <si>
    <t>项目名称*</t>
  </si>
  <si>
    <t>项目类别</t>
  </si>
  <si>
    <t>学科分类</t>
  </si>
  <si>
    <t>负责人</t>
  </si>
  <si>
    <t>承办单位</t>
  </si>
  <si>
    <t>到帐金额(元)</t>
  </si>
  <si>
    <t>分数</t>
  </si>
  <si>
    <t>xh0fznqjz20150900152</t>
  </si>
  <si>
    <t>国家级</t>
  </si>
  <si>
    <t>工科</t>
  </si>
  <si>
    <t>徐宏</t>
  </si>
  <si>
    <t>lyqgcyhjz20151200090</t>
  </si>
  <si>
    <t>刘亚青</t>
  </si>
  <si>
    <t>wq0gqnrjz20151200220</t>
  </si>
  <si>
    <t>王强</t>
  </si>
  <si>
    <t>zzmjqrjjz20150900010</t>
  </si>
  <si>
    <t>张治民</t>
  </si>
  <si>
    <t>hh0qzhjjz20151200060</t>
  </si>
  <si>
    <t>侯华</t>
  </si>
  <si>
    <t>xh0tkcljz20160300014</t>
  </si>
  <si>
    <t>xh0tkcljz20151200005</t>
  </si>
  <si>
    <t>ch0bbfzjz20160100025</t>
  </si>
  <si>
    <t>省部级</t>
  </si>
  <si>
    <t>陈鸿</t>
  </si>
  <si>
    <t>xh0dglcjz20151100020</t>
  </si>
  <si>
    <t>xh0gtsjjz20151100015</t>
  </si>
  <si>
    <t>zgzgglmjz20151100004</t>
  </si>
  <si>
    <t>赵贵哲</t>
  </si>
  <si>
    <t>djzgjcgjz20151100011</t>
  </si>
  <si>
    <t>党惊知</t>
  </si>
  <si>
    <t>zgwgqnrjz20151200055</t>
  </si>
  <si>
    <t>张国伟</t>
  </si>
  <si>
    <t>xh0gqnsjz20151100030</t>
  </si>
  <si>
    <t>xh0gsmjjz20160100070</t>
  </si>
  <si>
    <t>lyqhwdfjz20151100022</t>
  </si>
  <si>
    <t>xh0qxtkjz20151200027</t>
  </si>
  <si>
    <t>xh0xydgjz20160100028</t>
  </si>
  <si>
    <t>hh0ylktjz20151200120</t>
  </si>
  <si>
    <t>lyccxwzjz20151100010</t>
  </si>
  <si>
    <t>李迎春</t>
  </si>
  <si>
    <t>xh0zjcljz20151100030</t>
  </si>
  <si>
    <t>学科门类</t>
  </si>
  <si>
    <t>业绩计分</t>
  </si>
  <si>
    <t>理工类</t>
  </si>
  <si>
    <t>2</t>
  </si>
  <si>
    <t/>
  </si>
  <si>
    <t>1</t>
  </si>
  <si>
    <t>徐宏妍</t>
  </si>
  <si>
    <t>3</t>
  </si>
  <si>
    <t>杨玲</t>
  </si>
  <si>
    <t>于建民</t>
  </si>
  <si>
    <t>项目来源</t>
  </si>
  <si>
    <t>山西省科技厅</t>
  </si>
  <si>
    <t>材料科学与工程学院申报国家基金</t>
  </si>
  <si>
    <t>科学部编号</t>
  </si>
  <si>
    <t>申请代码</t>
  </si>
  <si>
    <t>申请人</t>
  </si>
  <si>
    <t>所在学院</t>
  </si>
  <si>
    <t>项目名称</t>
  </si>
  <si>
    <t>版本号</t>
  </si>
  <si>
    <t>青年科学基金项目</t>
  </si>
  <si>
    <t>2160030905</t>
  </si>
  <si>
    <t>B030607</t>
  </si>
  <si>
    <t>牛永强</t>
  </si>
  <si>
    <t>硝酸共熔盐在高温锂电池中的应用基础研究</t>
  </si>
  <si>
    <t>16110000003294049</t>
  </si>
  <si>
    <t>2160040343</t>
  </si>
  <si>
    <t>B040401</t>
  </si>
  <si>
    <t>宋平</t>
  </si>
  <si>
    <t>纳米柠檬酸盐类成核剂协同聚乙二醇对聚乳酸及其立构复合物的结晶调控研究</t>
  </si>
  <si>
    <t>16110000003262236</t>
  </si>
  <si>
    <t>2160040319</t>
  </si>
  <si>
    <t>B040701</t>
  </si>
  <si>
    <t>段宏基</t>
  </si>
  <si>
    <t>可膨胀石墨的功能化核-壳结构设计及其阻燃性能研究</t>
  </si>
  <si>
    <t>16110000003030459</t>
  </si>
  <si>
    <t>4</t>
  </si>
  <si>
    <t>面上项目</t>
  </si>
  <si>
    <t>5167010938</t>
  </si>
  <si>
    <t>E010602</t>
  </si>
  <si>
    <t>刘和平</t>
  </si>
  <si>
    <t> HSQP钢塑性增强效应竞争原理及变形-碳分配耦合机制研究</t>
  </si>
  <si>
    <t>16010000002455388</t>
  </si>
  <si>
    <t>5</t>
  </si>
  <si>
    <t>5167021359</t>
  </si>
  <si>
    <t>E020301</t>
  </si>
  <si>
    <t>刘炜</t>
  </si>
  <si>
    <t>微米级孔径蜂窝压电陶瓷的制备及其等价离子掺杂改性研究</t>
  </si>
  <si>
    <t>16010000002378489</t>
  </si>
  <si>
    <t>6</t>
  </si>
  <si>
    <t>5167030920</t>
  </si>
  <si>
    <t>E030201</t>
  </si>
  <si>
    <t>孙友谊</t>
  </si>
  <si>
    <t>磁流变高分子水凝胶的三维交联网络结构调控及磁致力学行为</t>
  </si>
  <si>
    <t>16010000002306618</t>
  </si>
  <si>
    <t>7</t>
  </si>
  <si>
    <t>5167030987</t>
  </si>
  <si>
    <t>E031302</t>
  </si>
  <si>
    <t>土壤-植物生态系统对生物降解高分子材料的响应及机理研究</t>
  </si>
  <si>
    <t>16010000002534971</t>
  </si>
  <si>
    <t>8</t>
  </si>
  <si>
    <t>5167030976</t>
  </si>
  <si>
    <t>E031403</t>
  </si>
  <si>
    <t>张志毅</t>
  </si>
  <si>
    <t>复杂条件下填料在橡胶基体中网络结构的演变研究</t>
  </si>
  <si>
    <t>16010000002378907</t>
  </si>
  <si>
    <t>9</t>
  </si>
  <si>
    <t>5167041272</t>
  </si>
  <si>
    <t>E041603</t>
  </si>
  <si>
    <t>靳玉春</t>
  </si>
  <si>
    <t>Mg30Zn60-xY10+x(x=0,2)准晶增强镁基复合材料实验与计算研究</t>
  </si>
  <si>
    <t>16010000002410672</t>
  </si>
  <si>
    <t>10</t>
  </si>
  <si>
    <t>5167052550</t>
  </si>
  <si>
    <t>E050802</t>
  </si>
  <si>
    <t>薛勇</t>
  </si>
  <si>
    <t>钛合金复杂构件粉末体多向加载成形致密与组织调控研究</t>
  </si>
  <si>
    <t>16010000002536322</t>
  </si>
  <si>
    <t>11</t>
  </si>
  <si>
    <t>5167052237</t>
  </si>
  <si>
    <t>张宝红</t>
  </si>
  <si>
    <t>曲线回转外形筒体辊式成形理论及实验研究</t>
  </si>
  <si>
    <t>16010000002465748</t>
  </si>
  <si>
    <t>12</t>
  </si>
  <si>
    <t>联合基金项目</t>
  </si>
  <si>
    <t>U161020033</t>
  </si>
  <si>
    <t>E010102</t>
  </si>
  <si>
    <t>镁合金构件开口凸模旋转挤压成形机制研究</t>
  </si>
  <si>
    <t>16090000000107417</t>
  </si>
  <si>
    <t>13</t>
  </si>
  <si>
    <t>U161010079</t>
  </si>
  <si>
    <t>E020603</t>
  </si>
  <si>
    <t>王延忠</t>
  </si>
  <si>
    <t>煤沥青基三维碳纳米材料可控合成及储电研究</t>
  </si>
  <si>
    <t>16090000000081225</t>
  </si>
  <si>
    <t>14</t>
  </si>
  <si>
    <t>U161020017</t>
  </si>
  <si>
    <t>煤基石墨烯量子点宏量可控制备、功能化修饰及电化学应用研究</t>
  </si>
  <si>
    <t>16090000000101673</t>
  </si>
  <si>
    <t>15</t>
  </si>
  <si>
    <t>U161010100</t>
  </si>
  <si>
    <t>E041601</t>
  </si>
  <si>
    <t>赵宇宏</t>
  </si>
  <si>
    <t>Mg-Zn系合金沉淀过程含GP区非平衡相演化的多尺度耦合模拟</t>
  </si>
  <si>
    <t>16090000000100986</t>
  </si>
  <si>
    <t>16</t>
  </si>
  <si>
    <t>5160010788</t>
  </si>
  <si>
    <t>鲁若鹏</t>
  </si>
  <si>
    <t>基于长周期堆垛相演化控制的高强高阻尼镁合金设计与制备研究</t>
  </si>
  <si>
    <t>16110000003342701</t>
  </si>
  <si>
    <t>17</t>
  </si>
  <si>
    <t>5160010652</t>
  </si>
  <si>
    <t>孟模</t>
  </si>
  <si>
    <t>加载方向对具有基面织构镁合金的动态再结晶影响</t>
  </si>
  <si>
    <t>16110000003051211</t>
  </si>
  <si>
    <t>18</t>
  </si>
  <si>
    <t>5160010736</t>
  </si>
  <si>
    <t>E010202</t>
  </si>
  <si>
    <t>Mg3Zn6Y准晶增强AZ91D镁基复合材料的实验和计算研究</t>
  </si>
  <si>
    <t>16110000003275028</t>
  </si>
  <si>
    <t>19</t>
  </si>
  <si>
    <t>5160010733</t>
  </si>
  <si>
    <t>E010603</t>
  </si>
  <si>
    <t>杨晓敏</t>
  </si>
  <si>
    <t>高性能稀(碱)土镁合金合金相关系及强韧化机理研究</t>
  </si>
  <si>
    <t>16110000003274843</t>
  </si>
  <si>
    <t>20</t>
  </si>
  <si>
    <t>5160010737</t>
  </si>
  <si>
    <t>E0113</t>
  </si>
  <si>
    <t>顾涛</t>
  </si>
  <si>
    <t>铸锭冒口感应加热技术基础研究</t>
  </si>
  <si>
    <t>16110000003280485</t>
  </si>
  <si>
    <t>21</t>
  </si>
  <si>
    <t>5160021189</t>
  </si>
  <si>
    <t>白利忠</t>
  </si>
  <si>
    <t>褐煤腐植酸基石墨烯的可控制备及其在超级电容器中的应用</t>
  </si>
  <si>
    <t>16110000003162375</t>
  </si>
  <si>
    <t>22</t>
  </si>
  <si>
    <t>5160021395</t>
  </si>
  <si>
    <t>E020801</t>
  </si>
  <si>
    <t>李洁</t>
  </si>
  <si>
    <t>功能化碳量子点/钒酸铋复合物结构设计及光能转化机理研究</t>
  </si>
  <si>
    <t>16110000003464172</t>
  </si>
  <si>
    <t>23</t>
  </si>
  <si>
    <t>5160021263</t>
  </si>
  <si>
    <t>薛超瑞</t>
  </si>
  <si>
    <t>二氧化钛复合纳米管的管壁设计及其调控光生电荷行为的机制</t>
  </si>
  <si>
    <t>16110000003205249</t>
  </si>
  <si>
    <t>24</t>
  </si>
  <si>
    <t>5160030916</t>
  </si>
  <si>
    <t>E030101</t>
  </si>
  <si>
    <t>王超</t>
  </si>
  <si>
    <t>高性能本体磷-氮膨胀型阻燃硬质聚氨酯泡沫的制备及阻燃机理研究</t>
  </si>
  <si>
    <t>16110000003308100</t>
  </si>
  <si>
    <t>25</t>
  </si>
  <si>
    <t>5160030901</t>
  </si>
  <si>
    <t>付一政</t>
  </si>
  <si>
    <t>生物基高分子二元共混物PLA/PA11的制备及微介观模拟研究</t>
  </si>
  <si>
    <t>16110000003215064</t>
  </si>
  <si>
    <t>26</t>
  </si>
  <si>
    <t>5160030855</t>
  </si>
  <si>
    <t>E031501</t>
  </si>
  <si>
    <t>杨雅琦</t>
  </si>
  <si>
    <t>熔体剪切流动场下膨胀石墨的原位剥离及其对聚苯硫醚的高性能化</t>
  </si>
  <si>
    <t>16110000003198896</t>
  </si>
  <si>
    <t>27</t>
  </si>
  <si>
    <t>5160040108</t>
  </si>
  <si>
    <t>赵占勇</t>
  </si>
  <si>
    <t>连续流变轧制Mg-3Sn-1Mn-1La合金中MgSnLa复合相强化机理的研究</t>
  </si>
  <si>
    <t>16110000002118246</t>
  </si>
  <si>
    <t>28</t>
  </si>
  <si>
    <t>5160040941</t>
  </si>
  <si>
    <t>E041607</t>
  </si>
  <si>
    <t>魏守征</t>
  </si>
  <si>
    <t>镁/铝异种金属脉冲氩弧熔焊+界面结合复合焊接研究</t>
  </si>
  <si>
    <t>16110000003163537</t>
  </si>
  <si>
    <t>29</t>
  </si>
  <si>
    <t>5160051691</t>
  </si>
  <si>
    <t>E050501</t>
  </si>
  <si>
    <t>王慧奇</t>
  </si>
  <si>
    <t>石墨烯/超细粉煤灰双尺度改性C/C-SiC复合材料的摩擦学性能研究</t>
  </si>
  <si>
    <t>16110000003239046</t>
  </si>
  <si>
    <t>30</t>
  </si>
  <si>
    <t>优秀青年科学基金项目</t>
  </si>
  <si>
    <t>5162200697</t>
  </si>
  <si>
    <t>E021402</t>
  </si>
  <si>
    <t>胡胜亮</t>
  </si>
  <si>
    <t>荧光碳纳米颗粒的微观设计与性能调控</t>
  </si>
  <si>
    <t>16610000000218499</t>
  </si>
  <si>
    <t>31</t>
  </si>
  <si>
    <t>U151010178</t>
  </si>
  <si>
    <t>E020302</t>
  </si>
  <si>
    <t>煤基石墨烯和超细粉煤灰改性C/C-SiC复合材料的微观织构优化及其摩擦磨损机理研究</t>
  </si>
  <si>
    <t>15090000000172394</t>
  </si>
  <si>
    <t>32</t>
  </si>
  <si>
    <t>U151010238</t>
  </si>
  <si>
    <t>E0206</t>
  </si>
  <si>
    <t>煤基荧光碳点的高效、绿色合成及其性能调控</t>
  </si>
  <si>
    <t>15090000000179267</t>
  </si>
  <si>
    <t>33</t>
  </si>
  <si>
    <t>U151010192</t>
  </si>
  <si>
    <t>煤沥青基石墨烯的可控制备及其超级电容器应用研究</t>
  </si>
  <si>
    <t>15090000000173436</t>
  </si>
  <si>
    <t>34</t>
  </si>
  <si>
    <t>U151010214</t>
  </si>
  <si>
    <t>煤基碳泡沫/单晶氧化物一维纳米阵列复合材料的可控合成及其电化学行为</t>
  </si>
  <si>
    <t>15090000000177731</t>
  </si>
  <si>
    <t>35</t>
  </si>
  <si>
    <t>U151010235</t>
  </si>
  <si>
    <t>由煤沥青可控合成双电层电容器用N掺杂2D多孔炭纳米片</t>
  </si>
  <si>
    <t>15090000000178034</t>
  </si>
  <si>
    <t>36</t>
  </si>
  <si>
    <t>U151010093</t>
  </si>
  <si>
    <t>王智</t>
  </si>
  <si>
    <t xml:space="preserve">材料科学与工程学院 </t>
  </si>
  <si>
    <t>高性能煤基苯并噁嗪的合成、结构与性能研究</t>
  </si>
  <si>
    <t>15090000000165704</t>
  </si>
  <si>
    <t>一种金属型离心铸造用涂料的快速制备方法</t>
  </si>
  <si>
    <t>材料科学与工程学院学会任职</t>
  </si>
  <si>
    <t>姓名</t>
  </si>
  <si>
    <t>学院</t>
  </si>
  <si>
    <t>学会名称</t>
  </si>
  <si>
    <t>学会职务（正副理事长/理事、委员/）</t>
  </si>
  <si>
    <t>学会级别</t>
  </si>
  <si>
    <t>聘书发放时间</t>
  </si>
  <si>
    <t>聘书有效期</t>
  </si>
  <si>
    <t>贾润礼</t>
  </si>
  <si>
    <t>材料科学与工程</t>
  </si>
  <si>
    <t>中国塑料加工工业协会</t>
  </si>
  <si>
    <t>理事会副会长</t>
  </si>
  <si>
    <t>2012.12.08</t>
  </si>
  <si>
    <t>2012.6-2016.5</t>
  </si>
  <si>
    <t>韩涛</t>
  </si>
  <si>
    <t>山西省硅酸盐学会</t>
  </si>
  <si>
    <t>副理事长</t>
  </si>
  <si>
    <t>2013.4.15</t>
  </si>
  <si>
    <t>2013.5-2018.5</t>
  </si>
  <si>
    <t>白培康</t>
  </si>
  <si>
    <t>中国兵工学会特种加工委员会副主任委员</t>
  </si>
  <si>
    <t>副主任委员</t>
  </si>
  <si>
    <t>2015.4.13</t>
  </si>
  <si>
    <t>胡国胜</t>
  </si>
  <si>
    <t>中国农业工程学会</t>
  </si>
  <si>
    <t>常务理事</t>
  </si>
  <si>
    <t>12年</t>
  </si>
  <si>
    <t>17年</t>
  </si>
  <si>
    <t>山西省机械工程学会</t>
  </si>
  <si>
    <t>第八届理事会常务理事</t>
  </si>
  <si>
    <t>2013.1.12</t>
  </si>
  <si>
    <t>李志勇</t>
  </si>
  <si>
    <t>中国机械工程学会焊接学会</t>
  </si>
  <si>
    <t>委员</t>
  </si>
  <si>
    <t>2011.10.20</t>
  </si>
  <si>
    <r>
      <t>2</t>
    </r>
    <r>
      <rPr>
        <sz val="11"/>
        <color indexed="8"/>
        <rFont val="宋体"/>
        <family val="0"/>
      </rPr>
      <t>011.12-2016.12</t>
    </r>
  </si>
  <si>
    <t>中国兵工学会非金属材料委员会</t>
  </si>
  <si>
    <r>
      <t>20</t>
    </r>
    <r>
      <rPr>
        <sz val="11"/>
        <rFont val="宋体"/>
        <family val="0"/>
      </rPr>
      <t>07</t>
    </r>
    <r>
      <rPr>
        <sz val="11"/>
        <rFont val="宋体"/>
        <family val="0"/>
      </rPr>
      <t>.</t>
    </r>
    <r>
      <rPr>
        <sz val="11"/>
        <rFont val="宋体"/>
        <family val="0"/>
      </rPr>
      <t>4</t>
    </r>
    <r>
      <rPr>
        <sz val="11"/>
        <rFont val="宋体"/>
        <family val="0"/>
      </rPr>
      <t>.</t>
    </r>
    <r>
      <rPr>
        <sz val="11"/>
        <rFont val="宋体"/>
        <family val="0"/>
      </rPr>
      <t>12</t>
    </r>
  </si>
  <si>
    <r>
      <t>20</t>
    </r>
    <r>
      <rPr>
        <sz val="11"/>
        <rFont val="宋体"/>
        <family val="0"/>
      </rPr>
      <t>07</t>
    </r>
    <r>
      <rPr>
        <sz val="11"/>
        <rFont val="宋体"/>
        <family val="0"/>
      </rPr>
      <t>.</t>
    </r>
    <r>
      <rPr>
        <sz val="11"/>
        <rFont val="宋体"/>
        <family val="0"/>
      </rPr>
      <t>4.12</t>
    </r>
    <r>
      <rPr>
        <sz val="11"/>
        <rFont val="宋体"/>
        <family val="0"/>
      </rPr>
      <t>-201</t>
    </r>
    <r>
      <rPr>
        <sz val="11"/>
        <rFont val="宋体"/>
        <family val="0"/>
      </rPr>
      <t>4</t>
    </r>
    <r>
      <rPr>
        <sz val="11"/>
        <rFont val="宋体"/>
        <family val="0"/>
      </rPr>
      <t>-</t>
    </r>
    <r>
      <rPr>
        <sz val="11"/>
        <rFont val="宋体"/>
        <family val="0"/>
      </rPr>
      <t>.4.</t>
    </r>
    <r>
      <rPr>
        <sz val="11"/>
        <rFont val="宋体"/>
        <family val="0"/>
      </rPr>
      <t>1</t>
    </r>
    <r>
      <rPr>
        <sz val="11"/>
        <rFont val="宋体"/>
        <family val="0"/>
      </rPr>
      <t>2</t>
    </r>
  </si>
  <si>
    <t>过期</t>
  </si>
  <si>
    <t>李玲</t>
  </si>
  <si>
    <t>中国复合材料学会聚合物基复合材料分会</t>
  </si>
  <si>
    <r>
      <t>20</t>
    </r>
    <r>
      <rPr>
        <sz val="11"/>
        <rFont val="宋体"/>
        <family val="0"/>
      </rPr>
      <t>08</t>
    </r>
    <r>
      <rPr>
        <sz val="11"/>
        <rFont val="宋体"/>
        <family val="0"/>
      </rPr>
      <t>.10.</t>
    </r>
    <r>
      <rPr>
        <sz val="11"/>
        <rFont val="宋体"/>
        <family val="0"/>
      </rPr>
      <t>10</t>
    </r>
  </si>
  <si>
    <t>2008.10-2014.10</t>
  </si>
  <si>
    <t>曹士锐</t>
  </si>
  <si>
    <t>中国兵工学会金属材料委员会</t>
  </si>
  <si>
    <t>2010.3.5</t>
  </si>
  <si>
    <t>叶云</t>
  </si>
  <si>
    <t>中国体视学学会金相与显微分析分会</t>
  </si>
  <si>
    <t>理事</t>
  </si>
  <si>
    <t>中国兵工学院压力加工专业委员会</t>
  </si>
  <si>
    <t>材料科学与工程学院编委</t>
  </si>
  <si>
    <t>学术期刊名称</t>
  </si>
  <si>
    <t>级别</t>
  </si>
  <si>
    <t>主编/编委</t>
  </si>
  <si>
    <t>压铸世界</t>
  </si>
  <si>
    <t>核心期刊</t>
  </si>
  <si>
    <t>编委</t>
  </si>
  <si>
    <t>中北大学学报（自然科学版）</t>
  </si>
  <si>
    <t>2014.12.10</t>
  </si>
  <si>
    <t>2014.12-2017.12</t>
  </si>
  <si>
    <t>校内编号</t>
  </si>
  <si>
    <t>项目性质</t>
  </si>
  <si>
    <t>项目级别</t>
  </si>
  <si>
    <t>项目等级</t>
  </si>
  <si>
    <t>项目负责人</t>
  </si>
  <si>
    <t>承担部门</t>
  </si>
  <si>
    <t>合同总经费(万元)</t>
  </si>
  <si>
    <t>上级拨款(万元)</t>
  </si>
  <si>
    <t>到帐经费(元)</t>
  </si>
  <si>
    <t>到账时间</t>
  </si>
  <si>
    <t>业绩得分（公式）</t>
  </si>
  <si>
    <t>I201601</t>
  </si>
  <si>
    <t>lycnmfqys2016022600004</t>
  </si>
  <si>
    <t>研制生产类项目</t>
  </si>
  <si>
    <t>42000</t>
  </si>
  <si>
    <t>2016-05-03</t>
  </si>
  <si>
    <t>F201408</t>
  </si>
  <si>
    <t>zzmbsjxys2014091100000</t>
  </si>
  <si>
    <t>3500000</t>
  </si>
  <si>
    <t>2015-12-25</t>
  </si>
  <si>
    <t>材料科学与工程学院校学会任职</t>
  </si>
  <si>
    <t>职务</t>
  </si>
  <si>
    <t>成员</t>
  </si>
  <si>
    <t>上级编号</t>
  </si>
  <si>
    <t>到账金额（万元）</t>
  </si>
  <si>
    <t>业绩积分</t>
  </si>
  <si>
    <t>20150306GJJ</t>
  </si>
  <si>
    <t>碳量子点嫁接介孔羟基磷灰石复合结构的设计及其调控光能转化的研究</t>
  </si>
  <si>
    <t>纵向</t>
  </si>
  <si>
    <t>国家自然科学基金委</t>
  </si>
  <si>
    <t xml:space="preserve"> 国家级</t>
  </si>
  <si>
    <t>理科类</t>
  </si>
  <si>
    <t>常青</t>
  </si>
  <si>
    <t>2015-10-12</t>
  </si>
  <si>
    <t>20150305GJJ</t>
  </si>
  <si>
    <t>Al63+xCu25-xFe12（x=0,1）准晶增强ZL101的实验和计算研究</t>
  </si>
  <si>
    <t>20150302GJJ</t>
  </si>
  <si>
    <t>熵焓控制的嵌段共聚物与纳米立方体的共组装</t>
  </si>
  <si>
    <t>刘志承</t>
  </si>
  <si>
    <t>20150303GJJ</t>
  </si>
  <si>
    <t>高性能超疏水聚苯并噁嗪多级微纳结构构筑及相分离机理研究</t>
  </si>
  <si>
    <t>20150301GJJ</t>
  </si>
  <si>
    <t>高效光分解水的Co3O4纳米材料制备及其电子学特性研究</t>
  </si>
  <si>
    <t>20140319JJ</t>
  </si>
  <si>
    <t>膨胀型多元醇阻燃硬质聚氨酯泡沫性能及机理研究</t>
  </si>
  <si>
    <t>赵斌</t>
  </si>
  <si>
    <t>2016-04-22</t>
  </si>
  <si>
    <t>20150304GJJ</t>
  </si>
  <si>
    <t>密排六方结构Mg-Nd-Gd系合金时效亚稳相的3D多尺度模拟研究</t>
  </si>
  <si>
    <t>20160301GJJ</t>
  </si>
  <si>
    <t xml:space="preserve">联合基金项目培育项目 </t>
  </si>
  <si>
    <r>
      <t>2015-</t>
    </r>
    <r>
      <rPr>
        <sz val="10"/>
        <rFont val="宋体"/>
        <family val="0"/>
      </rPr>
      <t>03</t>
    </r>
    <r>
      <rPr>
        <sz val="10"/>
        <rFont val="宋体"/>
        <family val="0"/>
      </rPr>
      <t>-</t>
    </r>
    <r>
      <rPr>
        <sz val="10"/>
        <rFont val="宋体"/>
        <family val="0"/>
      </rPr>
      <t>07</t>
    </r>
  </si>
  <si>
    <t>20150301SJJ</t>
  </si>
  <si>
    <t>煤基固废高值利用过程废液、废渣建材化利用及影响机制</t>
  </si>
  <si>
    <t>山西省自然科学基金</t>
  </si>
  <si>
    <t>省、部级</t>
  </si>
  <si>
    <t>2015-09-17</t>
  </si>
  <si>
    <t>20150302SJJ</t>
  </si>
  <si>
    <t>原子晶体硼对炭材料微观结构的可控构筑及与锂离子储能的相关性</t>
  </si>
  <si>
    <t>山西省自然科学基金（青年）</t>
  </si>
  <si>
    <t>20150301CJJ</t>
  </si>
  <si>
    <t>钢筋混凝土表面煤基超疏水炭涂层的仿生设计、构筑及其防护机理研究</t>
  </si>
  <si>
    <t>山西省教育厅</t>
  </si>
  <si>
    <t>山西省教育厅科技开发项目</t>
  </si>
  <si>
    <t>工科类</t>
  </si>
  <si>
    <t>2015-09-18</t>
  </si>
  <si>
    <t>20150302CJJ</t>
  </si>
  <si>
    <t>氧化物均相掺杂3-1型PZT压电陶瓷的制备及性能研究</t>
  </si>
  <si>
    <t>20150303CJJ</t>
  </si>
  <si>
    <t>A1203陶瓷内衬钢管SHS液相连接与界面润湿性研究</t>
  </si>
  <si>
    <t>李玉新</t>
  </si>
  <si>
    <t>20150303SJJ</t>
  </si>
  <si>
    <t>形变诱导QP钢奥氏体稳定性与组织形态的研究</t>
  </si>
  <si>
    <t>20150304CJJ</t>
  </si>
  <si>
    <t>有序纳米粒子阵列在嵌段共聚物模板上的构筑</t>
  </si>
  <si>
    <t>20150304SJJ</t>
  </si>
  <si>
    <t>三维银枝状薄膜的可控性生长及其表面增强拉曼光谱性能研究</t>
  </si>
  <si>
    <t>山西省自然科学基金（青年</t>
  </si>
  <si>
    <t>张丛筠</t>
  </si>
  <si>
    <t>20150301PT</t>
  </si>
  <si>
    <t>纳米功能复合材料山西省重点实验室</t>
  </si>
  <si>
    <t>2015-09-16</t>
  </si>
  <si>
    <t>20150306ZX</t>
  </si>
  <si>
    <t>复杂零件铸造用砂型（砂芯）的激光3D打印技术</t>
  </si>
  <si>
    <t>201503007ZX</t>
  </si>
  <si>
    <t>新型铝基准晶储氢材料的制备和性能研究</t>
  </si>
  <si>
    <t>侯  华</t>
  </si>
  <si>
    <t>20150308ZX</t>
  </si>
  <si>
    <t>半芳香族耐高温PA10T/11制备过程中的关键科学问题</t>
  </si>
  <si>
    <t>广东省科技厅</t>
  </si>
  <si>
    <t>2015-09-24</t>
  </si>
  <si>
    <t>20150309ZX</t>
  </si>
  <si>
    <t>高效电磁屏蔽用镀镍碳纤维增强热塑性树脂复合材料的研制</t>
  </si>
  <si>
    <t>2015-09-29</t>
  </si>
  <si>
    <t>15103000104-S</t>
  </si>
  <si>
    <t>Al61.5Cu26Fe12.5准晶颗粒制备及增强ZL101的研究</t>
  </si>
  <si>
    <t>李会军</t>
  </si>
  <si>
    <t>20140321ZX</t>
  </si>
  <si>
    <t>耐高温聚酰胺(PA10T、PA11/10T）树脂合成与应用关键技术研究</t>
  </si>
  <si>
    <t>国家科技部</t>
  </si>
  <si>
    <t>2015-11-02</t>
  </si>
  <si>
    <t>15103000139-C</t>
  </si>
  <si>
    <t>高模量改性沥青复合材料的制备</t>
  </si>
  <si>
    <t>重点实验室基金</t>
  </si>
  <si>
    <t>理科</t>
  </si>
  <si>
    <t>2015-11-23</t>
  </si>
  <si>
    <t>20110313ZX</t>
  </si>
  <si>
    <t>镁合金挤压铸造工艺及性能预测研究</t>
  </si>
  <si>
    <t>山西省发改委留学办公室</t>
  </si>
  <si>
    <t>2015-12-11</t>
  </si>
  <si>
    <t>20150305ZX</t>
  </si>
  <si>
    <t>车用超耐磨纳米复合材料的规模制备关键技术及示范应用</t>
  </si>
  <si>
    <t>周少锋</t>
  </si>
  <si>
    <t>2016-01-15</t>
  </si>
  <si>
    <t>20140304ZX</t>
  </si>
  <si>
    <t>煤矿井下瓦斯减排技术开发及应用示范</t>
  </si>
  <si>
    <t>韩  涛</t>
  </si>
  <si>
    <t>2016-03-22</t>
  </si>
  <si>
    <t>20160301zx</t>
  </si>
  <si>
    <t>高性能镁合金构件挤旋复合成型工艺及装备研制</t>
  </si>
  <si>
    <t>2016-03-30</t>
  </si>
  <si>
    <t>20160302zx</t>
  </si>
  <si>
    <t>sci增强镁基复合材料制备工艺研究</t>
  </si>
  <si>
    <t>山西省人社厅</t>
  </si>
  <si>
    <t>2016-04-27</t>
  </si>
  <si>
    <t>20160306zx</t>
  </si>
  <si>
    <t>高性能铝/镁合金材料开发及应用协同创新中心</t>
  </si>
  <si>
    <t>2016-05-24</t>
  </si>
  <si>
    <t>20140322ZX</t>
  </si>
  <si>
    <t>废旧电子元器件中稀贵金属和热塑性塑料高值化清洁利用关键技术及示范</t>
  </si>
  <si>
    <t>2016-05-25</t>
  </si>
  <si>
    <t>16103000023-Q</t>
  </si>
  <si>
    <t>信诺橡塑企业科技特派员工作站建设</t>
  </si>
  <si>
    <t>其他厅局</t>
  </si>
  <si>
    <t>2016-06-21</t>
  </si>
  <si>
    <t>到帐时间</t>
  </si>
  <si>
    <t>拨款单位</t>
  </si>
  <si>
    <t>万元</t>
  </si>
  <si>
    <t>整体定子精密塑性成型研究</t>
  </si>
  <si>
    <t>李国俊</t>
  </si>
  <si>
    <t>HXXM201412034</t>
  </si>
  <si>
    <t>2015-07-07</t>
  </si>
  <si>
    <t>山西平阳重工机械有限责任公司</t>
  </si>
  <si>
    <t>抗渗混凝土外加剂Penetron防水机理及施工技术研究</t>
  </si>
  <si>
    <t>15103000192-J</t>
  </si>
  <si>
    <t>2015-09-14</t>
  </si>
  <si>
    <t>中铁城建集团第一工程有限公司第十</t>
  </si>
  <si>
    <t>复杂铸造铝合金构件壁厚数据采集系统设计</t>
  </si>
  <si>
    <t>15103000198-J</t>
  </si>
  <si>
    <t>2015-09-15</t>
  </si>
  <si>
    <t>北京航星机器制造有限公司</t>
  </si>
  <si>
    <t>球座等零件温挤压成形技术</t>
  </si>
  <si>
    <t>冯再新</t>
  </si>
  <si>
    <t>15103000004-J</t>
  </si>
  <si>
    <t>山西汾西重工有限责任公司</t>
  </si>
  <si>
    <t>选区激光烧结（SLS）3D打印设备</t>
  </si>
  <si>
    <t>王建宏</t>
  </si>
  <si>
    <t>15103000196-J</t>
  </si>
  <si>
    <t>太原科技创业中心</t>
  </si>
  <si>
    <t>桌面型3D打印机的研制与开发</t>
  </si>
  <si>
    <t>15103000195-J</t>
  </si>
  <si>
    <t>太原市科技创业中心</t>
  </si>
  <si>
    <t>定作合同3</t>
  </si>
  <si>
    <t>15103000207-J</t>
  </si>
  <si>
    <t>2015-09-23</t>
  </si>
  <si>
    <t>内蒙古第一机械集团有限公司</t>
  </si>
  <si>
    <t>筒体精密挤压成形技术研究</t>
  </si>
  <si>
    <t>2014HX11260143</t>
  </si>
  <si>
    <t>2015-09-25</t>
  </si>
  <si>
    <t>西北工业集团有限公司</t>
  </si>
  <si>
    <t>15103000216-J</t>
  </si>
  <si>
    <t>2015-10-09</t>
  </si>
  <si>
    <t>太原市尖山益达铸造有限公司</t>
  </si>
  <si>
    <t>镁合金强化技术第一性原理研究</t>
  </si>
  <si>
    <t>15103000215-J</t>
  </si>
  <si>
    <t>忻州华贸精密铸造有限公司</t>
  </si>
  <si>
    <t>定作合同2</t>
  </si>
  <si>
    <t>15103000193-Y</t>
  </si>
  <si>
    <t>2015-10-26</t>
  </si>
  <si>
    <t>定作合同</t>
  </si>
  <si>
    <t>15103000194-Y</t>
  </si>
  <si>
    <t>镁合金锻造车轮毛坯制造</t>
  </si>
  <si>
    <t>方敏</t>
  </si>
  <si>
    <t>15103000057-J</t>
  </si>
  <si>
    <t>2015-10-27</t>
  </si>
  <si>
    <t>鸿富晋精密工业有限公司</t>
  </si>
  <si>
    <t>医用激光选区熔化（SLM）设备研发</t>
  </si>
  <si>
    <t>张升</t>
  </si>
  <si>
    <t>15103000237-J</t>
  </si>
  <si>
    <t>2015-11-03</t>
  </si>
  <si>
    <t>焊缝外观形状自动检测系统开发</t>
  </si>
  <si>
    <t>2014011</t>
  </si>
  <si>
    <t>2015-11-12</t>
  </si>
  <si>
    <t>高平市中等专业学校</t>
  </si>
  <si>
    <t>国外**轻量化技术情报研究（国外**材料技术）</t>
  </si>
  <si>
    <t>梁敏洁</t>
  </si>
  <si>
    <t>15103000244-J</t>
  </si>
  <si>
    <t>中国兵器工业第五九研究所</t>
  </si>
  <si>
    <t>国外火炮轻量化技术情报研究</t>
  </si>
  <si>
    <t>廖海洪</t>
  </si>
  <si>
    <t>15103000245-J</t>
  </si>
  <si>
    <t>国外****节能节才环保成形自动化技术现状与发展趋势研究</t>
  </si>
  <si>
    <t>15103000246-J</t>
  </si>
  <si>
    <t>热加工数据库与专家系统研究及验证</t>
  </si>
  <si>
    <t>毛红奎</t>
  </si>
  <si>
    <t>2014HX11260134</t>
  </si>
  <si>
    <t>2015-12-17</t>
  </si>
  <si>
    <t>北方通用动力集团有限公司</t>
  </si>
  <si>
    <t>汽车发动机缸体用超强铝合金研究</t>
  </si>
  <si>
    <t>刘云</t>
  </si>
  <si>
    <t>HXXM201412066</t>
  </si>
  <si>
    <t>中国科学院力学研究所</t>
  </si>
  <si>
    <t>废弃高能高固推进剂制造高性能超级材料技术开发</t>
  </si>
  <si>
    <t>15103000267-J</t>
  </si>
  <si>
    <t>2015-11-25</t>
  </si>
  <si>
    <t>245厂</t>
  </si>
  <si>
    <t>面向铸造***箱体设计及数据库研究</t>
  </si>
  <si>
    <t>15103000036-J</t>
  </si>
  <si>
    <t>2015-12-02</t>
  </si>
  <si>
    <t>北方车辆研究所</t>
  </si>
  <si>
    <t>耐候助剂在不同聚合物体系中的性能评估研究</t>
  </si>
  <si>
    <t>16103000026-J</t>
  </si>
  <si>
    <t>2016-01-08</t>
  </si>
  <si>
    <t>新秀化学（烟台）有限公司</t>
  </si>
  <si>
    <t>导向槽预成型机组</t>
  </si>
  <si>
    <t>16103000069-J</t>
  </si>
  <si>
    <t>2016-01-23</t>
  </si>
  <si>
    <t>山西利民工业有限公司</t>
  </si>
  <si>
    <t>壳体精密塑性成型研究</t>
  </si>
  <si>
    <t>HXXM201412035</t>
  </si>
  <si>
    <t>2016-03-07</t>
  </si>
  <si>
    <t>建筑垃圾再生骨料综合利用</t>
  </si>
  <si>
    <t>16103000095-J</t>
  </si>
  <si>
    <t>2016-03-24</t>
  </si>
  <si>
    <t>山西喜跃发路桥建筑材料有限公司</t>
  </si>
  <si>
    <t>壳体挤压成形技术</t>
  </si>
  <si>
    <t>张星</t>
  </si>
  <si>
    <t>16103000148-J</t>
  </si>
  <si>
    <t>2016-05-30</t>
  </si>
  <si>
    <t>钢铁研究总院</t>
  </si>
  <si>
    <t>贮运箱研制合作</t>
  </si>
  <si>
    <t>16103000177-J</t>
  </si>
  <si>
    <t>2016-06-29</t>
  </si>
  <si>
    <t>山西新华化工有限责任公司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</si>
</sst>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48">
    <font>
      <sz val="11"/>
      <color indexed="8"/>
      <name val="宋体"/>
      <family val="0"/>
    </font>
    <font>
      <b/>
      <sz val="11"/>
      <name val="宋体"/>
      <family val="0"/>
    </font>
    <font>
      <sz val="10"/>
      <name val="宋体"/>
      <family val="0"/>
    </font>
    <font>
      <b/>
      <sz val="20"/>
      <name val="宋体"/>
      <family val="0"/>
    </font>
    <font>
      <b/>
      <sz val="10"/>
      <name val="宋体"/>
      <family val="0"/>
    </font>
    <font>
      <sz val="10"/>
      <color indexed="8"/>
      <name val="宋体"/>
      <family val="0"/>
    </font>
    <font>
      <b/>
      <sz val="11"/>
      <color indexed="8"/>
      <name val="宋体"/>
      <family val="0"/>
    </font>
    <font>
      <sz val="16"/>
      <color indexed="8"/>
      <name val="宋体"/>
      <family val="0"/>
    </font>
    <font>
      <sz val="18"/>
      <color indexed="8"/>
      <name val="宋体"/>
      <family val="0"/>
    </font>
    <font>
      <b/>
      <sz val="14"/>
      <color indexed="8"/>
      <name val="宋体"/>
      <family val="0"/>
    </font>
    <font>
      <sz val="12"/>
      <color indexed="8"/>
      <name val="宋体"/>
      <family val="0"/>
    </font>
    <font>
      <sz val="12"/>
      <name val="宋体"/>
      <family val="0"/>
    </font>
    <font>
      <sz val="12"/>
      <color indexed="10"/>
      <name val="宋体"/>
      <family val="0"/>
    </font>
    <font>
      <sz val="14"/>
      <color indexed="8"/>
      <name val="宋体"/>
      <family val="0"/>
    </font>
    <font>
      <sz val="11"/>
      <color indexed="10"/>
      <name val="宋体"/>
      <family val="0"/>
    </font>
    <font>
      <sz val="11"/>
      <name val="宋体"/>
      <family val="0"/>
    </font>
    <font>
      <sz val="14"/>
      <name val="宋体"/>
      <family val="0"/>
    </font>
    <font>
      <sz val="11"/>
      <color indexed="17"/>
      <name val="宋体"/>
      <family val="0"/>
    </font>
    <font>
      <b/>
      <sz val="11"/>
      <color indexed="8"/>
      <name val="SimSun"/>
      <family val="0"/>
    </font>
    <font>
      <sz val="9"/>
      <name val="宋体"/>
      <family val="0"/>
    </font>
    <font>
      <b/>
      <sz val="16"/>
      <name val="宋体"/>
      <family val="0"/>
    </font>
    <font>
      <sz val="16"/>
      <name val="宋体"/>
      <family val="0"/>
    </font>
    <font>
      <b/>
      <sz val="12"/>
      <name val="宋体"/>
      <family val="0"/>
    </font>
    <font>
      <b/>
      <sz val="11"/>
      <color indexed="8"/>
      <name val="黑体"/>
      <family val="3"/>
    </font>
    <font>
      <u val="single"/>
      <sz val="11"/>
      <name val="宋体"/>
      <family val="0"/>
    </font>
    <font>
      <sz val="11"/>
      <color indexed="45"/>
      <name val="宋体"/>
      <family val="0"/>
    </font>
    <font>
      <u val="single"/>
      <sz val="11"/>
      <color indexed="20"/>
      <name val="宋体"/>
      <family val="0"/>
    </font>
    <font>
      <u val="single"/>
      <sz val="11"/>
      <color indexed="12"/>
      <name val="宋体"/>
      <family val="0"/>
    </font>
    <font>
      <b/>
      <sz val="11"/>
      <color indexed="10"/>
      <name val="宋体"/>
      <family val="0"/>
    </font>
    <font>
      <sz val="11"/>
      <color indexed="20"/>
      <name val="宋体"/>
      <family val="0"/>
    </font>
    <font>
      <sz val="11"/>
      <color indexed="60"/>
      <name val="宋体"/>
      <family val="0"/>
    </font>
    <font>
      <sz val="11"/>
      <color indexed="9"/>
      <name val="宋体"/>
      <family val="0"/>
    </font>
    <font>
      <sz val="11"/>
      <color indexed="62"/>
      <name val="宋体"/>
      <family val="0"/>
    </font>
    <font>
      <b/>
      <sz val="11"/>
      <color indexed="9"/>
      <name val="宋体"/>
      <family val="0"/>
    </font>
    <font>
      <b/>
      <sz val="11"/>
      <color indexed="56"/>
      <name val="宋体"/>
      <family val="0"/>
    </font>
    <font>
      <b/>
      <sz val="11"/>
      <color indexed="63"/>
      <name val="宋体"/>
      <family val="0"/>
    </font>
    <font>
      <b/>
      <sz val="11"/>
      <color indexed="52"/>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sz val="10"/>
      <color indexed="10"/>
      <name val="宋体"/>
      <family val="0"/>
    </font>
    <font>
      <sz val="11"/>
      <color theme="1"/>
      <name val="Calibri"/>
      <family val="0"/>
    </font>
    <font>
      <b/>
      <sz val="11"/>
      <color theme="1"/>
      <name val="Calibri"/>
      <family val="0"/>
    </font>
    <font>
      <sz val="10"/>
      <color theme="1"/>
      <name val="Calibri"/>
      <family val="0"/>
    </font>
    <font>
      <sz val="10"/>
      <color rgb="FFFF0000"/>
      <name val="宋体"/>
      <family val="0"/>
    </font>
    <font>
      <sz val="10"/>
      <color rgb="FFFF0000"/>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0070C0"/>
        <bgColor indexed="64"/>
      </patternFill>
    </fill>
    <fill>
      <patternFill patternType="solid">
        <fgColor theme="0"/>
        <bgColor indexed="64"/>
      </patternFill>
    </fill>
    <fill>
      <patternFill patternType="solid">
        <fgColor rgb="FFFF0000"/>
        <bgColor indexed="64"/>
      </patternFill>
    </fill>
    <fill>
      <patternFill patternType="solid">
        <fgColor indexed="15"/>
        <bgColor indexed="64"/>
      </patternFill>
    </fill>
    <fill>
      <patternFill patternType="solid">
        <fgColor rgb="FF7030A0"/>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style="thin"/>
    </border>
    <border>
      <left style="thin"/>
      <right style="thin"/>
      <top/>
      <bottom/>
    </border>
    <border>
      <left style="thin"/>
      <right/>
      <top style="thin"/>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9" fillId="3" borderId="0" applyNumberFormat="0" applyBorder="0" applyAlignment="0" applyProtection="0"/>
    <xf numFmtId="0" fontId="27" fillId="0" borderId="0" applyNumberFormat="0" applyFill="0" applyBorder="0" applyAlignment="0" applyProtection="0"/>
    <xf numFmtId="0" fontId="17"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16" borderId="5" applyNumberFormat="0" applyAlignment="0" applyProtection="0"/>
    <xf numFmtId="0" fontId="33" fillId="17" borderId="6" applyNumberFormat="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30" fillId="22" borderId="0" applyNumberFormat="0" applyBorder="0" applyAlignment="0" applyProtection="0"/>
    <xf numFmtId="0" fontId="35" fillId="16" borderId="8" applyNumberFormat="0" applyAlignment="0" applyProtection="0"/>
    <xf numFmtId="0" fontId="32"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198">
    <xf numFmtId="0" fontId="0" fillId="0" borderId="0" xfId="0" applyAlignment="1">
      <alignment vertical="center"/>
    </xf>
    <xf numFmtId="0" fontId="43" fillId="0" borderId="0" xfId="0" applyFont="1" applyFill="1" applyBorder="1" applyAlignment="1">
      <alignment horizontal="center"/>
    </xf>
    <xf numFmtId="0" fontId="43" fillId="0" borderId="0" xfId="0" applyFont="1" applyFill="1" applyBorder="1" applyAlignment="1">
      <alignment vertical="center"/>
    </xf>
    <xf numFmtId="0" fontId="44" fillId="0" borderId="10" xfId="0" applyFont="1" applyFill="1" applyBorder="1" applyAlignment="1">
      <alignment horizontal="center"/>
    </xf>
    <xf numFmtId="0" fontId="1" fillId="0" borderId="10" xfId="0" applyFont="1" applyFill="1" applyBorder="1" applyAlignment="1">
      <alignment horizontal="center" vertical="center"/>
    </xf>
    <xf numFmtId="0" fontId="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0" fontId="43" fillId="0" borderId="10" xfId="0" applyFont="1" applyFill="1" applyBorder="1" applyAlignment="1">
      <alignment horizontal="center"/>
    </xf>
    <xf numFmtId="176" fontId="43" fillId="0" borderId="10" xfId="0" applyNumberFormat="1" applyFont="1" applyFill="1" applyBorder="1" applyAlignment="1">
      <alignment horizontal="center"/>
    </xf>
    <xf numFmtId="176" fontId="43" fillId="0" borderId="0" xfId="0" applyNumberFormat="1" applyFont="1" applyFill="1" applyBorder="1" applyAlignment="1">
      <alignment vertical="center"/>
    </xf>
    <xf numFmtId="0" fontId="0" fillId="24" borderId="0" xfId="0" applyFill="1" applyAlignment="1">
      <alignment vertical="center"/>
    </xf>
    <xf numFmtId="0" fontId="0" fillId="25" borderId="0" xfId="0" applyFill="1" applyAlignment="1">
      <alignment vertical="center"/>
    </xf>
    <xf numFmtId="0" fontId="0" fillId="0" borderId="0" xfId="0" applyFill="1" applyAlignment="1">
      <alignment vertical="center" wrapText="1"/>
    </xf>
    <xf numFmtId="0" fontId="0" fillId="0" borderId="0" xfId="0" applyAlignment="1">
      <alignment vertical="center" wrapText="1"/>
    </xf>
    <xf numFmtId="0" fontId="1"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locked="0"/>
    </xf>
    <xf numFmtId="0" fontId="0" fillId="0" borderId="10" xfId="0" applyFill="1" applyBorder="1" applyAlignment="1">
      <alignment vertical="center" wrapText="1"/>
    </xf>
    <xf numFmtId="0" fontId="2" fillId="24" borderId="0" xfId="0" applyFont="1" applyFill="1" applyBorder="1" applyAlignment="1">
      <alignment horizontal="left" vertical="center" wrapText="1"/>
    </xf>
    <xf numFmtId="0" fontId="5" fillId="24" borderId="10" xfId="0" applyFont="1" applyFill="1" applyBorder="1" applyAlignment="1">
      <alignment horizontal="center" vertical="center" wrapText="1"/>
    </xf>
    <xf numFmtId="0" fontId="5" fillId="24" borderId="10" xfId="0" applyFont="1" applyFill="1" applyBorder="1" applyAlignment="1">
      <alignment vertical="center" wrapText="1"/>
    </xf>
    <xf numFmtId="0" fontId="2" fillId="24" borderId="10" xfId="0" applyFont="1" applyFill="1" applyBorder="1" applyAlignment="1">
      <alignment horizontal="left" vertical="center" wrapText="1"/>
    </xf>
    <xf numFmtId="0" fontId="2" fillId="24" borderId="10" xfId="0" applyFont="1" applyFill="1" applyBorder="1" applyAlignment="1" applyProtection="1">
      <alignment horizontal="left" vertical="center" wrapText="1"/>
      <protection locked="0"/>
    </xf>
    <xf numFmtId="0" fontId="0" fillId="24" borderId="10" xfId="0" applyFill="1" applyBorder="1" applyAlignment="1">
      <alignment vertical="center" wrapText="1"/>
    </xf>
    <xf numFmtId="0" fontId="2" fillId="0" borderId="10" xfId="0" applyFont="1" applyFill="1" applyBorder="1" applyAlignment="1">
      <alignment horizontal="center" vertical="center" wrapText="1"/>
    </xf>
    <xf numFmtId="0" fontId="45" fillId="0" borderId="10" xfId="0" applyFont="1" applyFill="1" applyBorder="1" applyAlignment="1">
      <alignment wrapText="1"/>
    </xf>
    <xf numFmtId="0" fontId="46" fillId="24" borderId="10" xfId="0" applyFont="1" applyFill="1" applyBorder="1" applyAlignment="1">
      <alignment horizontal="center" vertical="center" wrapText="1"/>
    </xf>
    <xf numFmtId="0" fontId="0" fillId="24" borderId="10" xfId="0" applyFill="1" applyBorder="1" applyAlignment="1">
      <alignment vertical="center" wrapText="1"/>
    </xf>
    <xf numFmtId="0" fontId="47" fillId="24" borderId="10" xfId="0" applyFont="1" applyFill="1" applyBorder="1" applyAlignment="1">
      <alignment wrapText="1"/>
    </xf>
    <xf numFmtId="0" fontId="2" fillId="25" borderId="10" xfId="0" applyFont="1" applyFill="1" applyBorder="1" applyAlignment="1">
      <alignment horizontal="center" vertical="center" wrapText="1"/>
    </xf>
    <xf numFmtId="0" fontId="0" fillId="25" borderId="10" xfId="0" applyFill="1" applyBorder="1" applyAlignment="1">
      <alignment vertical="center" wrapText="1"/>
    </xf>
    <xf numFmtId="0" fontId="5" fillId="25" borderId="10" xfId="0" applyFont="1" applyFill="1" applyBorder="1" applyAlignment="1">
      <alignment vertical="center" wrapText="1"/>
    </xf>
    <xf numFmtId="0" fontId="45" fillId="25" borderId="10" xfId="0" applyFont="1" applyFill="1" applyBorder="1" applyAlignment="1">
      <alignment wrapText="1"/>
    </xf>
    <xf numFmtId="0" fontId="6" fillId="0" borderId="10" xfId="0" applyFont="1" applyFill="1" applyBorder="1" applyAlignment="1">
      <alignment vertical="center" wrapText="1"/>
    </xf>
    <xf numFmtId="176" fontId="0" fillId="26" borderId="10" xfId="0" applyNumberFormat="1" applyFill="1" applyBorder="1" applyAlignment="1">
      <alignment vertical="center" wrapText="1"/>
    </xf>
    <xf numFmtId="49" fontId="2" fillId="0" borderId="10"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49" fontId="2" fillId="24" borderId="10" xfId="0" applyNumberFormat="1" applyFont="1" applyFill="1" applyBorder="1" applyAlignment="1">
      <alignment horizontal="left" vertical="center" wrapText="1"/>
    </xf>
    <xf numFmtId="0" fontId="2" fillId="24" borderId="10" xfId="0" applyFont="1" applyFill="1" applyBorder="1" applyAlignment="1">
      <alignment horizontal="center" vertical="center" wrapText="1"/>
    </xf>
    <xf numFmtId="176" fontId="0" fillId="24" borderId="10" xfId="0" applyNumberFormat="1" applyFill="1" applyBorder="1" applyAlignment="1">
      <alignment vertical="center" wrapText="1"/>
    </xf>
    <xf numFmtId="0" fontId="2" fillId="0" borderId="14" xfId="0" applyFont="1" applyFill="1" applyBorder="1" applyAlignment="1">
      <alignment horizontal="left" vertical="center" wrapText="1"/>
    </xf>
    <xf numFmtId="0" fontId="0" fillId="0" borderId="10" xfId="0" applyFill="1" applyBorder="1" applyAlignment="1">
      <alignment horizontal="center" vertical="center" wrapText="1"/>
    </xf>
    <xf numFmtId="176" fontId="0" fillId="0" borderId="10" xfId="0" applyNumberFormat="1" applyFill="1" applyBorder="1" applyAlignment="1">
      <alignment vertical="center" wrapText="1"/>
    </xf>
    <xf numFmtId="177" fontId="45" fillId="0" borderId="10" xfId="0" applyNumberFormat="1" applyFont="1" applyFill="1" applyBorder="1" applyAlignment="1">
      <alignment wrapText="1"/>
    </xf>
    <xf numFmtId="176" fontId="47" fillId="24" borderId="10" xfId="0" applyNumberFormat="1" applyFont="1" applyFill="1" applyBorder="1" applyAlignment="1">
      <alignment wrapText="1"/>
    </xf>
    <xf numFmtId="0" fontId="0" fillId="24" borderId="0" xfId="0" applyFill="1" applyAlignment="1">
      <alignment vertical="center" wrapText="1"/>
    </xf>
    <xf numFmtId="177" fontId="45" fillId="25" borderId="10" xfId="0" applyNumberFormat="1" applyFont="1" applyFill="1" applyBorder="1" applyAlignment="1">
      <alignment wrapText="1"/>
    </xf>
    <xf numFmtId="0" fontId="0" fillId="25" borderId="0" xfId="0" applyFill="1" applyAlignment="1">
      <alignment vertical="center" wrapText="1"/>
    </xf>
    <xf numFmtId="176" fontId="0" fillId="0" borderId="0" xfId="0" applyNumberFormat="1" applyFill="1" applyAlignment="1">
      <alignment vertical="center" wrapText="1"/>
    </xf>
    <xf numFmtId="0" fontId="9"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2" fillId="0" borderId="0" xfId="0" applyFont="1" applyFill="1" applyBorder="1" applyAlignment="1">
      <alignment horizontal="center" wrapText="1"/>
    </xf>
    <xf numFmtId="0" fontId="11" fillId="0" borderId="0" xfId="0" applyFont="1" applyFill="1" applyBorder="1" applyAlignment="1">
      <alignment horizontal="center"/>
    </xf>
    <xf numFmtId="0" fontId="12" fillId="0" borderId="0" xfId="0" applyFont="1" applyFill="1" applyBorder="1" applyAlignment="1">
      <alignment horizontal="center"/>
    </xf>
    <xf numFmtId="176" fontId="0" fillId="0" borderId="0" xfId="0" applyNumberFormat="1" applyAlignment="1">
      <alignment vertical="center"/>
    </xf>
    <xf numFmtId="0" fontId="4" fillId="0" borderId="10" xfId="0" applyFont="1" applyFill="1" applyBorder="1" applyAlignment="1">
      <alignment horizontal="center" vertical="center" wrapText="1"/>
    </xf>
    <xf numFmtId="0" fontId="11" fillId="0" borderId="10" xfId="0" applyFont="1" applyFill="1" applyBorder="1" applyAlignment="1">
      <alignment horizontal="center"/>
    </xf>
    <xf numFmtId="0" fontId="0" fillId="0" borderId="0" xfId="0" applyFill="1" applyAlignment="1">
      <alignment vertical="center"/>
    </xf>
    <xf numFmtId="0" fontId="0" fillId="0" borderId="10" xfId="0" applyBorder="1" applyAlignment="1">
      <alignment horizontal="center" vertical="center"/>
    </xf>
    <xf numFmtId="0" fontId="13"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0" fillId="0" borderId="10" xfId="0" applyFill="1" applyBorder="1" applyAlignment="1">
      <alignment vertical="center"/>
    </xf>
    <xf numFmtId="0" fontId="0" fillId="0" borderId="10" xfId="0" applyFont="1" applyFill="1" applyBorder="1" applyAlignment="1">
      <alignment horizontal="center" vertical="center" wrapText="1"/>
    </xf>
    <xf numFmtId="0" fontId="0" fillId="10" borderId="10" xfId="0" applyFill="1" applyBorder="1" applyAlignment="1">
      <alignment horizontal="center" vertical="center" wrapText="1"/>
    </xf>
    <xf numFmtId="0" fontId="0" fillId="0" borderId="10" xfId="0" applyFont="1" applyFill="1" applyBorder="1" applyAlignment="1">
      <alignment horizontal="center" wrapText="1"/>
    </xf>
    <xf numFmtId="0" fontId="0" fillId="10" borderId="10" xfId="0" applyFont="1" applyFill="1" applyBorder="1" applyAlignment="1">
      <alignment horizontal="center" wrapText="1"/>
    </xf>
    <xf numFmtId="0" fontId="13" fillId="0" borderId="0" xfId="0" applyFont="1" applyFill="1" applyAlignment="1">
      <alignment vertical="center"/>
    </xf>
    <xf numFmtId="0" fontId="14" fillId="0" borderId="0" xfId="0" applyFont="1" applyFill="1" applyAlignment="1">
      <alignment vertical="center"/>
    </xf>
    <xf numFmtId="0" fontId="0" fillId="27" borderId="0" xfId="0" applyFill="1" applyAlignment="1">
      <alignment vertical="center"/>
    </xf>
    <xf numFmtId="0" fontId="0" fillId="28" borderId="0" xfId="0" applyFill="1" applyAlignment="1">
      <alignment vertical="center"/>
    </xf>
    <xf numFmtId="0" fontId="0" fillId="29" borderId="0" xfId="0" applyFill="1" applyAlignment="1">
      <alignment vertical="center"/>
    </xf>
    <xf numFmtId="0" fontId="15" fillId="0" borderId="0" xfId="0" applyFont="1" applyFill="1" applyAlignment="1">
      <alignment vertical="center"/>
    </xf>
    <xf numFmtId="0" fontId="0" fillId="0" borderId="10" xfId="0" applyFill="1" applyBorder="1" applyAlignment="1">
      <alignment horizontal="center" vertical="center"/>
    </xf>
    <xf numFmtId="0" fontId="16"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0" fillId="28" borderId="10" xfId="0" applyFont="1" applyFill="1" applyBorder="1" applyAlignment="1">
      <alignment horizontal="center" vertical="center"/>
    </xf>
    <xf numFmtId="0" fontId="0" fillId="28" borderId="10" xfId="0" applyFont="1" applyFill="1" applyBorder="1" applyAlignment="1">
      <alignment horizontal="center" vertical="center" wrapText="1"/>
    </xf>
    <xf numFmtId="0" fontId="0" fillId="27" borderId="10" xfId="0" applyFont="1" applyFill="1" applyBorder="1" applyAlignment="1">
      <alignment horizontal="center" vertical="center" wrapText="1"/>
    </xf>
    <xf numFmtId="0" fontId="15" fillId="27" borderId="10" xfId="0" applyFont="1" applyFill="1" applyBorder="1" applyAlignment="1">
      <alignment horizontal="center" vertical="center" wrapText="1"/>
    </xf>
    <xf numFmtId="0" fontId="15" fillId="29" borderId="0" xfId="0" applyFont="1" applyFill="1" applyAlignment="1">
      <alignment vertical="center"/>
    </xf>
    <xf numFmtId="0" fontId="13" fillId="0" borderId="10" xfId="0" applyFont="1" applyFill="1" applyBorder="1" applyAlignment="1">
      <alignment vertical="center"/>
    </xf>
    <xf numFmtId="0" fontId="0" fillId="28" borderId="10" xfId="0" applyFill="1" applyBorder="1" applyAlignment="1">
      <alignment vertical="center"/>
    </xf>
    <xf numFmtId="0" fontId="14" fillId="0" borderId="10" xfId="0" applyFont="1" applyFill="1" applyBorder="1" applyAlignment="1">
      <alignment vertical="center"/>
    </xf>
    <xf numFmtId="0" fontId="0" fillId="29" borderId="15" xfId="0" applyFont="1" applyFill="1" applyBorder="1" applyAlignment="1">
      <alignment horizontal="center" vertical="center" wrapText="1"/>
    </xf>
    <xf numFmtId="0" fontId="0" fillId="0" borderId="0" xfId="0" applyAlignment="1">
      <alignment vertical="center"/>
    </xf>
    <xf numFmtId="0" fontId="0" fillId="0" borderId="0" xfId="0" applyAlignment="1">
      <alignment/>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49" fontId="45" fillId="0" borderId="10" xfId="0" applyNumberFormat="1" applyFont="1" applyBorder="1" applyAlignment="1">
      <alignment horizontal="center" vertical="center" wrapText="1"/>
    </xf>
    <xf numFmtId="49" fontId="45" fillId="0" borderId="10" xfId="0" applyNumberFormat="1" applyFont="1" applyBorder="1" applyAlignment="1">
      <alignment vertical="center" wrapText="1"/>
    </xf>
    <xf numFmtId="49" fontId="45" fillId="0" borderId="18" xfId="0" applyNumberFormat="1" applyFont="1" applyBorder="1" applyAlignment="1">
      <alignment horizontal="center" vertical="center" wrapText="1"/>
    </xf>
    <xf numFmtId="49" fontId="45" fillId="0" borderId="18" xfId="0" applyNumberFormat="1" applyFont="1" applyBorder="1" applyAlignment="1">
      <alignment vertical="center" wrapText="1"/>
    </xf>
    <xf numFmtId="49" fontId="18" fillId="0" borderId="10" xfId="0" applyNumberFormat="1" applyFont="1" applyFill="1" applyBorder="1" applyAlignment="1">
      <alignment horizontal="center" vertical="center" wrapText="1"/>
    </xf>
    <xf numFmtId="0" fontId="0" fillId="0" borderId="18" xfId="0"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Alignment="1">
      <alignment/>
    </xf>
    <xf numFmtId="0" fontId="0" fillId="0" borderId="0" xfId="0" applyBorder="1" applyAlignment="1">
      <alignment vertical="center"/>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176" fontId="22" fillId="0" borderId="10" xfId="0" applyNumberFormat="1" applyFont="1" applyFill="1" applyBorder="1" applyAlignment="1">
      <alignment horizontal="right"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right" vertical="center"/>
    </xf>
    <xf numFmtId="176" fontId="11" fillId="0" borderId="10" xfId="0" applyNumberFormat="1" applyFont="1" applyFill="1" applyBorder="1" applyAlignment="1">
      <alignment horizontal="right" vertical="center"/>
    </xf>
    <xf numFmtId="176" fontId="0" fillId="0" borderId="0" xfId="0" applyNumberFormat="1" applyFill="1" applyBorder="1" applyAlignment="1">
      <alignment vertical="center"/>
    </xf>
    <xf numFmtId="0" fontId="0" fillId="0" borderId="0" xfId="0" applyAlignment="1">
      <alignment horizontal="right" vertical="center" wrapText="1"/>
    </xf>
    <xf numFmtId="0" fontId="0" fillId="30" borderId="10" xfId="0" applyFill="1" applyBorder="1" applyAlignment="1">
      <alignment vertical="center" wrapText="1"/>
    </xf>
    <xf numFmtId="0" fontId="6" fillId="30" borderId="10" xfId="0" applyFont="1" applyFill="1" applyBorder="1" applyAlignment="1">
      <alignment horizontal="center" vertical="center" wrapText="1"/>
    </xf>
    <xf numFmtId="0" fontId="6" fillId="30" borderId="10" xfId="0" applyFont="1" applyFill="1" applyBorder="1" applyAlignment="1">
      <alignment horizontal="right" vertical="center" wrapText="1"/>
    </xf>
    <xf numFmtId="0" fontId="6" fillId="0" borderId="10" xfId="0" applyFont="1" applyFill="1" applyBorder="1" applyAlignment="1">
      <alignment horizontal="center" vertical="center" wrapText="1"/>
    </xf>
    <xf numFmtId="0" fontId="23" fillId="30" borderId="18" xfId="0" applyFont="1" applyFill="1" applyBorder="1" applyAlignment="1">
      <alignment vertical="center" wrapText="1"/>
    </xf>
    <xf numFmtId="0" fontId="23" fillId="30" borderId="10" xfId="0" applyFont="1" applyFill="1" applyBorder="1" applyAlignment="1">
      <alignment vertical="center" wrapText="1"/>
    </xf>
    <xf numFmtId="49" fontId="0" fillId="30" borderId="10" xfId="0" applyNumberFormat="1" applyFont="1" applyFill="1" applyBorder="1" applyAlignment="1">
      <alignment vertical="center" wrapText="1"/>
    </xf>
    <xf numFmtId="177" fontId="0" fillId="30" borderId="10" xfId="0" applyNumberFormat="1" applyFill="1" applyBorder="1" applyAlignment="1">
      <alignment horizontal="right" vertical="center" wrapText="1"/>
    </xf>
    <xf numFmtId="0" fontId="24" fillId="0" borderId="10" xfId="40" applyFont="1" applyFill="1" applyBorder="1" applyAlignment="1" applyProtection="1">
      <alignment horizontal="center" vertical="center" wrapText="1"/>
      <protection/>
    </xf>
    <xf numFmtId="176" fontId="0" fillId="30" borderId="10" xfId="0" applyNumberFormat="1" applyFill="1" applyBorder="1" applyAlignment="1">
      <alignment horizontal="right" vertical="center" wrapText="1"/>
    </xf>
    <xf numFmtId="0" fontId="26" fillId="0" borderId="10" xfId="40" applyFont="1" applyFill="1" applyBorder="1" applyAlignment="1" applyProtection="1">
      <alignment horizontal="center" vertical="center" wrapText="1"/>
      <protection/>
    </xf>
    <xf numFmtId="0" fontId="27" fillId="0" borderId="10" xfId="40" applyFill="1" applyBorder="1" applyAlignment="1" applyProtection="1">
      <alignment horizontal="center" vertical="center" wrapText="1"/>
      <protection/>
    </xf>
    <xf numFmtId="0" fontId="23" fillId="30" borderId="18" xfId="0" applyFont="1" applyFill="1" applyBorder="1" applyAlignment="1">
      <alignment horizontal="left" vertical="center" wrapText="1"/>
    </xf>
    <xf numFmtId="0" fontId="0" fillId="30" borderId="10" xfId="0" applyFont="1" applyFill="1" applyBorder="1" applyAlignment="1">
      <alignment vertical="center" wrapText="1"/>
    </xf>
    <xf numFmtId="0" fontId="0" fillId="29" borderId="18" xfId="0" applyFill="1" applyBorder="1" applyAlignment="1">
      <alignment vertical="center" wrapText="1"/>
    </xf>
    <xf numFmtId="0" fontId="0" fillId="29" borderId="18" xfId="0" applyFont="1" applyFill="1" applyBorder="1" applyAlignment="1">
      <alignment vertical="center" wrapText="1"/>
    </xf>
    <xf numFmtId="177" fontId="0" fillId="29" borderId="18" xfId="0" applyNumberFormat="1" applyFill="1" applyBorder="1" applyAlignment="1">
      <alignment horizontal="right" vertical="center" wrapText="1"/>
    </xf>
    <xf numFmtId="0" fontId="0" fillId="30" borderId="18" xfId="0" applyFill="1" applyBorder="1" applyAlignment="1">
      <alignment vertical="center" wrapText="1"/>
    </xf>
    <xf numFmtId="0" fontId="0" fillId="29" borderId="10" xfId="0" applyFill="1" applyBorder="1" applyAlignment="1">
      <alignment vertical="center" wrapText="1"/>
    </xf>
    <xf numFmtId="177" fontId="0" fillId="29" borderId="10" xfId="0" applyNumberFormat="1" applyFill="1" applyBorder="1" applyAlignment="1">
      <alignment horizontal="right" vertical="center" wrapText="1"/>
    </xf>
    <xf numFmtId="0" fontId="0" fillId="30" borderId="10" xfId="0" applyFill="1" applyBorder="1" applyAlignment="1">
      <alignment vertical="center"/>
    </xf>
    <xf numFmtId="0" fontId="0" fillId="30" borderId="10" xfId="0" applyFont="1" applyFill="1" applyBorder="1" applyAlignment="1">
      <alignment vertical="center"/>
    </xf>
    <xf numFmtId="177" fontId="0" fillId="30" borderId="10" xfId="0" applyNumberFormat="1" applyFill="1" applyBorder="1" applyAlignment="1">
      <alignment horizontal="right" vertical="center"/>
    </xf>
    <xf numFmtId="0" fontId="24" fillId="0" borderId="10" xfId="40" applyFont="1" applyFill="1" applyBorder="1" applyAlignment="1" applyProtection="1">
      <alignment horizontal="center" vertical="center"/>
      <protection/>
    </xf>
    <xf numFmtId="177" fontId="0" fillId="30" borderId="10" xfId="0" applyNumberFormat="1" applyFill="1" applyBorder="1" applyAlignment="1">
      <alignment vertical="center" wrapText="1"/>
    </xf>
    <xf numFmtId="0" fontId="6" fillId="30" borderId="10" xfId="0" applyFont="1" applyFill="1" applyBorder="1" applyAlignment="1">
      <alignment vertical="center" wrapText="1"/>
    </xf>
    <xf numFmtId="0" fontId="28" fillId="30" borderId="10" xfId="0" applyFont="1" applyFill="1" applyBorder="1" applyAlignment="1">
      <alignment vertical="center" wrapText="1"/>
    </xf>
    <xf numFmtId="177" fontId="28" fillId="30" borderId="10" xfId="0" applyNumberFormat="1" applyFont="1" applyFill="1" applyBorder="1" applyAlignment="1">
      <alignment horizontal="righ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0" fillId="30" borderId="18" xfId="0" applyFill="1" applyBorder="1" applyAlignment="1">
      <alignment vertical="center" wrapText="1"/>
    </xf>
    <xf numFmtId="0" fontId="0" fillId="30" borderId="19" xfId="0" applyFill="1" applyBorder="1" applyAlignment="1">
      <alignment vertical="center" wrapText="1"/>
    </xf>
    <xf numFmtId="0" fontId="6" fillId="30" borderId="16" xfId="0" applyFont="1" applyFill="1" applyBorder="1" applyAlignment="1">
      <alignment vertical="center" wrapText="1"/>
    </xf>
    <xf numFmtId="0" fontId="6" fillId="30" borderId="20" xfId="0" applyFont="1" applyFill="1" applyBorder="1" applyAlignment="1">
      <alignment vertical="center" wrapText="1"/>
    </xf>
    <xf numFmtId="0" fontId="6" fillId="30" borderId="21" xfId="0" applyFont="1" applyFill="1" applyBorder="1" applyAlignment="1">
      <alignment vertical="center" wrapText="1"/>
    </xf>
    <xf numFmtId="0" fontId="6" fillId="30" borderId="22" xfId="0" applyFont="1" applyFill="1" applyBorder="1" applyAlignment="1">
      <alignment vertical="center" wrapText="1"/>
    </xf>
    <xf numFmtId="177" fontId="0" fillId="30" borderId="18" xfId="0" applyNumberFormat="1" applyFill="1" applyBorder="1" applyAlignment="1">
      <alignment horizontal="right" vertical="center" wrapText="1"/>
    </xf>
    <xf numFmtId="177" fontId="0" fillId="30" borderId="19" xfId="0" applyNumberFormat="1" applyFill="1" applyBorder="1" applyAlignment="1">
      <alignment horizontal="right" vertical="center" wrapText="1"/>
    </xf>
    <xf numFmtId="177" fontId="0" fillId="29" borderId="18" xfId="0" applyNumberFormat="1" applyFill="1" applyBorder="1" applyAlignment="1">
      <alignment horizontal="right" vertical="center" wrapText="1"/>
    </xf>
    <xf numFmtId="177" fontId="0" fillId="29" borderId="19" xfId="0" applyNumberFormat="1" applyFill="1" applyBorder="1" applyAlignment="1">
      <alignment horizontal="right" vertical="center" wrapText="1"/>
    </xf>
    <xf numFmtId="0" fontId="24" fillId="0" borderId="18" xfId="40" applyFont="1" applyFill="1" applyBorder="1" applyAlignment="1" applyProtection="1">
      <alignment horizontal="center" vertical="center" wrapText="1"/>
      <protection/>
    </xf>
    <xf numFmtId="0" fontId="24" fillId="0" borderId="19" xfId="40" applyFont="1" applyFill="1" applyBorder="1" applyAlignment="1" applyProtection="1">
      <alignment horizontal="center" vertical="center" wrapText="1"/>
      <protection/>
    </xf>
    <xf numFmtId="0" fontId="0" fillId="29" borderId="18" xfId="0" applyFill="1" applyBorder="1" applyAlignment="1">
      <alignment vertical="center" wrapText="1"/>
    </xf>
    <xf numFmtId="0" fontId="0" fillId="29" borderId="19" xfId="0" applyFill="1" applyBorder="1" applyAlignment="1">
      <alignment vertical="center" wrapText="1"/>
    </xf>
    <xf numFmtId="0" fontId="0" fillId="30" borderId="18" xfId="0" applyFont="1" applyFill="1" applyBorder="1" applyAlignment="1">
      <alignment vertical="center" wrapText="1"/>
    </xf>
    <xf numFmtId="0" fontId="0" fillId="30" borderId="19" xfId="0" applyFont="1" applyFill="1" applyBorder="1" applyAlignment="1">
      <alignment vertical="center" wrapText="1"/>
    </xf>
    <xf numFmtId="0" fontId="0" fillId="29" borderId="18" xfId="0" applyFont="1" applyFill="1" applyBorder="1" applyAlignment="1">
      <alignment vertical="center" wrapText="1"/>
    </xf>
    <xf numFmtId="0" fontId="0" fillId="29" borderId="19" xfId="0" applyFont="1" applyFill="1" applyBorder="1" applyAlignment="1">
      <alignment vertical="center" wrapText="1"/>
    </xf>
    <xf numFmtId="0" fontId="23" fillId="30" borderId="18" xfId="0" applyFont="1" applyFill="1" applyBorder="1" applyAlignment="1">
      <alignment vertical="center" wrapText="1"/>
    </xf>
    <xf numFmtId="0" fontId="23" fillId="30" borderId="19" xfId="0" applyFont="1" applyFill="1" applyBorder="1" applyAlignment="1">
      <alignment vertical="center" wrapText="1"/>
    </xf>
    <xf numFmtId="0" fontId="23" fillId="30" borderId="18" xfId="0" applyFont="1" applyFill="1" applyBorder="1" applyAlignment="1">
      <alignment horizontal="left" vertical="center" wrapText="1"/>
    </xf>
    <xf numFmtId="0" fontId="23" fillId="30" borderId="19" xfId="0" applyFont="1" applyFill="1" applyBorder="1" applyAlignment="1">
      <alignment horizontal="left" vertical="center" wrapText="1"/>
    </xf>
    <xf numFmtId="0" fontId="6" fillId="30" borderId="18" xfId="0" applyFont="1" applyFill="1" applyBorder="1" applyAlignment="1">
      <alignment horizontal="center" vertical="center" wrapText="1"/>
    </xf>
    <xf numFmtId="0" fontId="6" fillId="30" borderId="15" xfId="0" applyFont="1" applyFill="1" applyBorder="1" applyAlignment="1">
      <alignment horizontal="center" vertical="center" wrapText="1"/>
    </xf>
    <xf numFmtId="0" fontId="6" fillId="30" borderId="18" xfId="0" applyFont="1" applyFill="1" applyBorder="1" applyAlignment="1">
      <alignment vertical="center" wrapText="1"/>
    </xf>
    <xf numFmtId="0" fontId="6" fillId="30" borderId="15" xfId="0" applyFont="1" applyFill="1" applyBorder="1" applyAlignment="1">
      <alignment vertical="center" wrapText="1"/>
    </xf>
    <xf numFmtId="0" fontId="6" fillId="30" borderId="19" xfId="0" applyFont="1" applyFill="1" applyBorder="1" applyAlignment="1">
      <alignment vertical="center" wrapText="1"/>
    </xf>
    <xf numFmtId="0" fontId="23" fillId="30" borderId="15" xfId="0" applyFont="1" applyFill="1" applyBorder="1" applyAlignment="1">
      <alignment vertical="center" wrapText="1"/>
    </xf>
    <xf numFmtId="0" fontId="23" fillId="30" borderId="15" xfId="0" applyFont="1" applyFill="1" applyBorder="1" applyAlignment="1">
      <alignment horizontal="left" vertical="center" wrapText="1"/>
    </xf>
    <xf numFmtId="0" fontId="1" fillId="30" borderId="18" xfId="0" applyFont="1" applyFill="1" applyBorder="1" applyAlignment="1">
      <alignment vertical="center" wrapText="1"/>
    </xf>
    <xf numFmtId="0" fontId="25" fillId="30" borderId="15" xfId="0" applyFont="1" applyFill="1" applyBorder="1" applyAlignment="1">
      <alignment vertical="center" wrapText="1"/>
    </xf>
    <xf numFmtId="0" fontId="25" fillId="30" borderId="19" xfId="0" applyFont="1" applyFill="1" applyBorder="1" applyAlignment="1">
      <alignment vertical="center" wrapText="1"/>
    </xf>
    <xf numFmtId="0" fontId="23" fillId="30" borderId="14" xfId="0" applyFont="1" applyFill="1" applyBorder="1" applyAlignment="1">
      <alignment vertical="center" wrapText="1"/>
    </xf>
    <xf numFmtId="0" fontId="23" fillId="30" borderId="23" xfId="0" applyFont="1" applyFill="1" applyBorder="1" applyAlignment="1">
      <alignment vertical="center" wrapText="1"/>
    </xf>
    <xf numFmtId="0" fontId="23" fillId="30" borderId="17" xfId="0" applyFont="1" applyFill="1" applyBorder="1" applyAlignment="1">
      <alignment vertical="center" wrapText="1"/>
    </xf>
    <xf numFmtId="0" fontId="7" fillId="0" borderId="0" xfId="0" applyFont="1" applyAlignment="1">
      <alignment horizontal="center" vertical="center" wrapText="1"/>
    </xf>
    <xf numFmtId="0" fontId="0" fillId="0" borderId="0" xfId="0" applyAlignment="1">
      <alignment vertical="center" wrapText="1"/>
    </xf>
    <xf numFmtId="0" fontId="23" fillId="30" borderId="14" xfId="0" applyFont="1" applyFill="1" applyBorder="1" applyAlignment="1">
      <alignment horizontal="left" vertical="center" wrapText="1"/>
    </xf>
    <xf numFmtId="0" fontId="23" fillId="30" borderId="23" xfId="0" applyFont="1" applyFill="1" applyBorder="1" applyAlignment="1">
      <alignment horizontal="left" vertical="center" wrapText="1"/>
    </xf>
    <xf numFmtId="0" fontId="23" fillId="30" borderId="17" xfId="0" applyFont="1" applyFill="1" applyBorder="1" applyAlignment="1">
      <alignment horizontal="left" vertical="center" wrapText="1"/>
    </xf>
    <xf numFmtId="0" fontId="1"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24" xfId="0" applyFill="1" applyBorder="1" applyAlignment="1">
      <alignment horizontal="center" vertical="center" wrapText="1"/>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0" fillId="0" borderId="24" xfId="0" applyFont="1" applyBorder="1" applyAlignment="1">
      <alignment horizontal="center" vertical="center"/>
    </xf>
    <xf numFmtId="0" fontId="0" fillId="0" borderId="24" xfId="0"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8" fillId="0" borderId="24" xfId="0" applyFont="1" applyBorder="1" applyAlignment="1">
      <alignment horizontal="center" vertical="center"/>
    </xf>
    <xf numFmtId="0" fontId="3" fillId="0" borderId="14"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176" fontId="4" fillId="0" borderId="10" xfId="0" applyNumberFormat="1" applyFont="1" applyFill="1" applyBorder="1" applyAlignment="1">
      <alignment horizontal="center" vertical="center" wrapText="1"/>
    </xf>
    <xf numFmtId="176" fontId="11" fillId="0" borderId="10" xfId="0" applyNumberFormat="1" applyFont="1" applyFill="1" applyBorder="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zoomScale="115" zoomScaleNormal="115" zoomScalePageLayoutView="0" workbookViewId="0" topLeftCell="A1">
      <pane ySplit="2" topLeftCell="A3" activePane="bottomLeft" state="frozen"/>
      <selection pane="topLeft" activeCell="A1" sqref="A1"/>
      <selection pane="bottomLeft" activeCell="G6" sqref="G6"/>
    </sheetView>
  </sheetViews>
  <sheetFormatPr defaultColWidth="9.00390625" defaultRowHeight="13.5"/>
  <cols>
    <col min="1" max="1" width="11.50390625" style="14" customWidth="1"/>
    <col min="2" max="2" width="16.00390625" style="14" customWidth="1"/>
    <col min="3" max="3" width="23.25390625" style="14" customWidth="1"/>
    <col min="4" max="4" width="13.25390625" style="14" customWidth="1"/>
    <col min="5" max="5" width="8.25390625" style="14" customWidth="1"/>
    <col min="6" max="6" width="27.625" style="14" customWidth="1"/>
    <col min="7" max="7" width="12.125" style="111" customWidth="1"/>
    <col min="8" max="8" width="14.875" style="14" customWidth="1"/>
    <col min="9" max="9" width="6.50390625" style="14" customWidth="1"/>
    <col min="10" max="16384" width="9.00390625" style="14" customWidth="1"/>
  </cols>
  <sheetData>
    <row r="1" spans="3:9" ht="13.5">
      <c r="C1" s="182" t="s">
        <v>0</v>
      </c>
      <c r="D1" s="182"/>
      <c r="E1" s="183"/>
      <c r="F1" s="183"/>
      <c r="G1" s="183"/>
      <c r="H1" s="184"/>
      <c r="I1" s="183"/>
    </row>
    <row r="2" spans="1:9" ht="27">
      <c r="A2" s="112" t="s">
        <v>1</v>
      </c>
      <c r="B2" s="112" t="s">
        <v>2</v>
      </c>
      <c r="C2" s="113" t="s">
        <v>3</v>
      </c>
      <c r="D2" s="113" t="s">
        <v>4</v>
      </c>
      <c r="E2" s="113" t="s">
        <v>5</v>
      </c>
      <c r="F2" s="113" t="s">
        <v>6</v>
      </c>
      <c r="G2" s="114" t="s">
        <v>7</v>
      </c>
      <c r="H2" s="115" t="s">
        <v>8</v>
      </c>
      <c r="I2" s="113" t="s">
        <v>9</v>
      </c>
    </row>
    <row r="3" spans="1:9" ht="13.5">
      <c r="A3" s="171" t="s">
        <v>10</v>
      </c>
      <c r="B3" s="160" t="s">
        <v>11</v>
      </c>
      <c r="C3" s="160" t="s">
        <v>12</v>
      </c>
      <c r="D3" s="117" t="s">
        <v>13</v>
      </c>
      <c r="E3" s="112">
        <v>9</v>
      </c>
      <c r="F3" s="118" t="s">
        <v>14</v>
      </c>
      <c r="G3" s="119">
        <v>612607</v>
      </c>
      <c r="H3" s="120" t="s">
        <v>15</v>
      </c>
      <c r="I3" s="112"/>
    </row>
    <row r="4" spans="1:9" ht="13.5">
      <c r="A4" s="172"/>
      <c r="B4" s="169"/>
      <c r="C4" s="161"/>
      <c r="D4" s="117" t="s">
        <v>16</v>
      </c>
      <c r="E4" s="112">
        <v>5</v>
      </c>
      <c r="F4" s="118" t="s">
        <v>14</v>
      </c>
      <c r="G4" s="121">
        <v>113572</v>
      </c>
      <c r="H4" s="122" t="s">
        <v>17</v>
      </c>
      <c r="I4" s="112"/>
    </row>
    <row r="5" spans="1:9" ht="13.5">
      <c r="A5" s="172"/>
      <c r="B5" s="169"/>
      <c r="C5" s="160" t="s">
        <v>18</v>
      </c>
      <c r="D5" s="117" t="s">
        <v>13</v>
      </c>
      <c r="E5" s="112"/>
      <c r="F5" s="118" t="s">
        <v>19</v>
      </c>
      <c r="G5" s="121">
        <v>0</v>
      </c>
      <c r="H5" s="120" t="s">
        <v>15</v>
      </c>
      <c r="I5" s="112"/>
    </row>
    <row r="6" spans="1:9" ht="13.5">
      <c r="A6" s="172"/>
      <c r="B6" s="169"/>
      <c r="C6" s="161"/>
      <c r="D6" s="117" t="s">
        <v>16</v>
      </c>
      <c r="E6" s="112">
        <v>7</v>
      </c>
      <c r="F6" s="118" t="s">
        <v>19</v>
      </c>
      <c r="G6" s="121">
        <v>139310</v>
      </c>
      <c r="H6" s="123" t="s">
        <v>17</v>
      </c>
      <c r="I6" s="112"/>
    </row>
    <row r="7" spans="1:9" ht="13.5">
      <c r="A7" s="172"/>
      <c r="B7" s="169"/>
      <c r="C7" s="160" t="s">
        <v>20</v>
      </c>
      <c r="D7" s="117" t="s">
        <v>13</v>
      </c>
      <c r="E7" s="112"/>
      <c r="F7" s="118" t="s">
        <v>21</v>
      </c>
      <c r="G7" s="119">
        <v>0</v>
      </c>
      <c r="H7" s="120" t="s">
        <v>15</v>
      </c>
      <c r="I7" s="112"/>
    </row>
    <row r="8" spans="1:9" ht="13.5">
      <c r="A8" s="172"/>
      <c r="B8" s="161"/>
      <c r="C8" s="161"/>
      <c r="D8" s="117" t="s">
        <v>16</v>
      </c>
      <c r="E8" s="112"/>
      <c r="F8" s="118" t="s">
        <v>21</v>
      </c>
      <c r="G8" s="119">
        <v>0</v>
      </c>
      <c r="H8" s="123" t="s">
        <v>17</v>
      </c>
      <c r="I8" s="112"/>
    </row>
    <row r="9" spans="1:9" ht="13.5">
      <c r="A9" s="172"/>
      <c r="B9" s="162" t="s">
        <v>22</v>
      </c>
      <c r="C9" s="162" t="s">
        <v>12</v>
      </c>
      <c r="D9" s="117" t="s">
        <v>13</v>
      </c>
      <c r="E9" s="112">
        <v>24</v>
      </c>
      <c r="F9" s="112" t="s">
        <v>23</v>
      </c>
      <c r="G9" s="119">
        <v>492024</v>
      </c>
      <c r="H9" s="47" t="s">
        <v>15</v>
      </c>
      <c r="I9" s="112"/>
    </row>
    <row r="10" spans="1:9" ht="13.5">
      <c r="A10" s="172"/>
      <c r="B10" s="170"/>
      <c r="C10" s="163"/>
      <c r="D10" s="117" t="s">
        <v>16</v>
      </c>
      <c r="E10" s="112">
        <v>6</v>
      </c>
      <c r="F10" s="112" t="s">
        <v>23</v>
      </c>
      <c r="G10" s="119">
        <v>31923</v>
      </c>
      <c r="H10" s="122" t="s">
        <v>17</v>
      </c>
      <c r="I10" s="112"/>
    </row>
    <row r="11" spans="1:9" ht="13.5">
      <c r="A11" s="172"/>
      <c r="B11" s="170"/>
      <c r="C11" s="160" t="s">
        <v>18</v>
      </c>
      <c r="D11" s="117" t="s">
        <v>13</v>
      </c>
      <c r="E11" s="112">
        <v>2</v>
      </c>
      <c r="F11" s="125" t="s">
        <v>24</v>
      </c>
      <c r="G11" s="119">
        <v>43919</v>
      </c>
      <c r="H11" s="47" t="s">
        <v>15</v>
      </c>
      <c r="I11" s="112"/>
    </row>
    <row r="12" spans="1:9" ht="13.5">
      <c r="A12" s="172"/>
      <c r="B12" s="170"/>
      <c r="C12" s="161"/>
      <c r="D12" s="117" t="s">
        <v>16</v>
      </c>
      <c r="E12" s="112">
        <v>9</v>
      </c>
      <c r="F12" s="125" t="s">
        <v>24</v>
      </c>
      <c r="G12" s="119">
        <v>46647</v>
      </c>
      <c r="H12" s="122" t="s">
        <v>17</v>
      </c>
      <c r="I12" s="112"/>
    </row>
    <row r="13" spans="1:9" ht="13.5">
      <c r="A13" s="172"/>
      <c r="B13" s="170"/>
      <c r="C13" s="160" t="s">
        <v>20</v>
      </c>
      <c r="D13" s="117" t="s">
        <v>13</v>
      </c>
      <c r="E13" s="112"/>
      <c r="F13" s="125" t="s">
        <v>25</v>
      </c>
      <c r="G13" s="119">
        <v>0</v>
      </c>
      <c r="H13" s="47" t="s">
        <v>15</v>
      </c>
      <c r="I13" s="112"/>
    </row>
    <row r="14" spans="1:9" ht="13.5">
      <c r="A14" s="172"/>
      <c r="B14" s="163"/>
      <c r="C14" s="161"/>
      <c r="D14" s="117" t="s">
        <v>16</v>
      </c>
      <c r="E14" s="112"/>
      <c r="F14" s="125" t="s">
        <v>25</v>
      </c>
      <c r="G14" s="119">
        <v>0</v>
      </c>
      <c r="H14" s="123" t="s">
        <v>17</v>
      </c>
      <c r="I14" s="112"/>
    </row>
    <row r="15" spans="1:9" ht="13.5">
      <c r="A15" s="172"/>
      <c r="B15" s="162" t="s">
        <v>26</v>
      </c>
      <c r="C15" s="124" t="s">
        <v>12</v>
      </c>
      <c r="D15" s="116" t="s">
        <v>27</v>
      </c>
      <c r="E15" s="126">
        <v>14</v>
      </c>
      <c r="F15" s="127" t="s">
        <v>28</v>
      </c>
      <c r="G15" s="128">
        <v>158243</v>
      </c>
      <c r="H15" s="122" t="s">
        <v>29</v>
      </c>
      <c r="I15" s="129"/>
    </row>
    <row r="16" spans="1:9" ht="13.5">
      <c r="A16" s="172"/>
      <c r="B16" s="170"/>
      <c r="C16" s="160" t="s">
        <v>18</v>
      </c>
      <c r="D16" s="160" t="s">
        <v>27</v>
      </c>
      <c r="E16" s="142"/>
      <c r="F16" s="156" t="s">
        <v>30</v>
      </c>
      <c r="G16" s="148">
        <v>0</v>
      </c>
      <c r="H16" s="152" t="s">
        <v>29</v>
      </c>
      <c r="I16" s="142"/>
    </row>
    <row r="17" spans="1:9" ht="13.5">
      <c r="A17" s="172"/>
      <c r="B17" s="170"/>
      <c r="C17" s="161"/>
      <c r="D17" s="161"/>
      <c r="E17" s="143"/>
      <c r="F17" s="157"/>
      <c r="G17" s="149"/>
      <c r="H17" s="153"/>
      <c r="I17" s="143"/>
    </row>
    <row r="18" spans="1:9" ht="13.5">
      <c r="A18" s="172"/>
      <c r="B18" s="170"/>
      <c r="C18" s="160" t="s">
        <v>20</v>
      </c>
      <c r="D18" s="160" t="s">
        <v>27</v>
      </c>
      <c r="E18" s="142"/>
      <c r="F18" s="156" t="s">
        <v>31</v>
      </c>
      <c r="G18" s="148">
        <v>0</v>
      </c>
      <c r="H18" s="152" t="s">
        <v>29</v>
      </c>
      <c r="I18" s="142"/>
    </row>
    <row r="19" spans="1:9" ht="13.5">
      <c r="A19" s="172"/>
      <c r="B19" s="163"/>
      <c r="C19" s="161"/>
      <c r="D19" s="161"/>
      <c r="E19" s="143"/>
      <c r="F19" s="157"/>
      <c r="G19" s="149"/>
      <c r="H19" s="153"/>
      <c r="I19" s="143"/>
    </row>
    <row r="20" spans="1:9" ht="13.5">
      <c r="A20" s="172"/>
      <c r="B20" s="162" t="s">
        <v>32</v>
      </c>
      <c r="C20" s="162" t="s">
        <v>12</v>
      </c>
      <c r="D20" s="160" t="s">
        <v>27</v>
      </c>
      <c r="E20" s="154">
        <v>11</v>
      </c>
      <c r="F20" s="158" t="s">
        <v>33</v>
      </c>
      <c r="G20" s="150">
        <v>595578</v>
      </c>
      <c r="H20" s="152" t="s">
        <v>34</v>
      </c>
      <c r="I20" s="142"/>
    </row>
    <row r="21" spans="1:9" ht="13.5">
      <c r="A21" s="172"/>
      <c r="B21" s="170"/>
      <c r="C21" s="163"/>
      <c r="D21" s="161"/>
      <c r="E21" s="155"/>
      <c r="F21" s="159"/>
      <c r="G21" s="151"/>
      <c r="H21" s="153"/>
      <c r="I21" s="143"/>
    </row>
    <row r="22" spans="1:9" ht="13.5">
      <c r="A22" s="172"/>
      <c r="B22" s="170"/>
      <c r="C22" s="160" t="s">
        <v>18</v>
      </c>
      <c r="D22" s="160" t="s">
        <v>27</v>
      </c>
      <c r="E22" s="142"/>
      <c r="F22" s="156" t="s">
        <v>35</v>
      </c>
      <c r="G22" s="148"/>
      <c r="H22" s="152" t="s">
        <v>34</v>
      </c>
      <c r="I22" s="142"/>
    </row>
    <row r="23" spans="1:9" ht="13.5">
      <c r="A23" s="172"/>
      <c r="B23" s="170"/>
      <c r="C23" s="161"/>
      <c r="D23" s="161"/>
      <c r="E23" s="143"/>
      <c r="F23" s="157"/>
      <c r="G23" s="149"/>
      <c r="H23" s="153"/>
      <c r="I23" s="143"/>
    </row>
    <row r="24" spans="1:9" ht="13.5">
      <c r="A24" s="172"/>
      <c r="B24" s="170"/>
      <c r="C24" s="160" t="s">
        <v>20</v>
      </c>
      <c r="D24" s="160" t="s">
        <v>27</v>
      </c>
      <c r="E24" s="142"/>
      <c r="F24" s="156" t="s">
        <v>36</v>
      </c>
      <c r="G24" s="148"/>
      <c r="H24" s="152" t="s">
        <v>34</v>
      </c>
      <c r="I24" s="142"/>
    </row>
    <row r="25" spans="1:9" ht="13.5">
      <c r="A25" s="173"/>
      <c r="B25" s="163"/>
      <c r="C25" s="161"/>
      <c r="D25" s="161"/>
      <c r="E25" s="143"/>
      <c r="F25" s="157"/>
      <c r="G25" s="149"/>
      <c r="H25" s="153"/>
      <c r="I25" s="143"/>
    </row>
    <row r="26" spans="1:9" ht="13.5">
      <c r="A26" s="144" t="s">
        <v>37</v>
      </c>
      <c r="B26" s="145"/>
      <c r="C26" s="174" t="s">
        <v>38</v>
      </c>
      <c r="D26" s="176"/>
      <c r="E26" s="112"/>
      <c r="F26" s="112" t="s">
        <v>39</v>
      </c>
      <c r="G26" s="119"/>
      <c r="H26" s="120"/>
      <c r="I26" s="112"/>
    </row>
    <row r="27" spans="1:9" ht="13.5">
      <c r="A27" s="146"/>
      <c r="B27" s="147"/>
      <c r="C27" s="174" t="s">
        <v>40</v>
      </c>
      <c r="D27" s="176"/>
      <c r="E27" s="112"/>
      <c r="F27" s="112" t="s">
        <v>41</v>
      </c>
      <c r="G27" s="119"/>
      <c r="H27" s="120"/>
      <c r="I27" s="112"/>
    </row>
    <row r="28" spans="1:9" ht="13.5">
      <c r="A28" s="160" t="s">
        <v>42</v>
      </c>
      <c r="B28" s="160" t="s">
        <v>43</v>
      </c>
      <c r="C28" s="174" t="s">
        <v>44</v>
      </c>
      <c r="D28" s="176"/>
      <c r="E28" s="130">
        <v>10</v>
      </c>
      <c r="F28" s="130" t="s">
        <v>45</v>
      </c>
      <c r="G28" s="131">
        <v>32000</v>
      </c>
      <c r="H28" s="120" t="s">
        <v>46</v>
      </c>
      <c r="I28" s="112"/>
    </row>
    <row r="29" spans="1:9" ht="13.5">
      <c r="A29" s="169"/>
      <c r="B29" s="161"/>
      <c r="C29" s="174" t="s">
        <v>47</v>
      </c>
      <c r="D29" s="176"/>
      <c r="E29" s="112">
        <v>2</v>
      </c>
      <c r="F29" s="112" t="s">
        <v>48</v>
      </c>
      <c r="G29" s="119">
        <v>3000</v>
      </c>
      <c r="H29" s="120" t="s">
        <v>46</v>
      </c>
      <c r="I29" s="112"/>
    </row>
    <row r="30" spans="1:9" ht="13.5">
      <c r="A30" s="169"/>
      <c r="B30" s="174" t="s">
        <v>49</v>
      </c>
      <c r="C30" s="175"/>
      <c r="D30" s="176"/>
      <c r="E30" s="112"/>
      <c r="F30" s="112" t="s">
        <v>50</v>
      </c>
      <c r="G30" s="119">
        <v>0</v>
      </c>
      <c r="H30" s="47" t="s">
        <v>46</v>
      </c>
      <c r="I30" s="112"/>
    </row>
    <row r="31" spans="1:9" ht="13.5">
      <c r="A31" s="169"/>
      <c r="B31" s="160" t="s">
        <v>51</v>
      </c>
      <c r="C31" s="174" t="s">
        <v>52</v>
      </c>
      <c r="D31" s="176"/>
      <c r="E31" s="130">
        <v>7</v>
      </c>
      <c r="F31" s="130" t="s">
        <v>50</v>
      </c>
      <c r="G31" s="131">
        <v>16500</v>
      </c>
      <c r="H31" s="47" t="s">
        <v>46</v>
      </c>
      <c r="I31" s="112"/>
    </row>
    <row r="32" spans="1:9" ht="13.5">
      <c r="A32" s="169"/>
      <c r="B32" s="161"/>
      <c r="C32" s="174" t="s">
        <v>53</v>
      </c>
      <c r="D32" s="176"/>
      <c r="E32" s="112"/>
      <c r="F32" s="112" t="s">
        <v>45</v>
      </c>
      <c r="G32" s="119">
        <v>0</v>
      </c>
      <c r="H32" s="47" t="s">
        <v>46</v>
      </c>
      <c r="I32" s="112"/>
    </row>
    <row r="33" spans="1:9" ht="13.5">
      <c r="A33" s="169"/>
      <c r="B33" s="174" t="s">
        <v>54</v>
      </c>
      <c r="C33" s="175"/>
      <c r="D33" s="176"/>
      <c r="E33" s="130">
        <v>67</v>
      </c>
      <c r="F33" s="130" t="s">
        <v>55</v>
      </c>
      <c r="G33" s="131">
        <v>40000</v>
      </c>
      <c r="H33" s="47" t="s">
        <v>46</v>
      </c>
      <c r="I33" s="112"/>
    </row>
    <row r="34" spans="1:9" ht="13.5">
      <c r="A34" s="169"/>
      <c r="B34" s="174" t="s">
        <v>56</v>
      </c>
      <c r="C34" s="175"/>
      <c r="D34" s="176"/>
      <c r="E34" s="132">
        <v>1</v>
      </c>
      <c r="F34" s="133" t="s">
        <v>55</v>
      </c>
      <c r="G34" s="134">
        <v>1000</v>
      </c>
      <c r="H34" s="135" t="s">
        <v>57</v>
      </c>
      <c r="I34" s="112"/>
    </row>
    <row r="35" spans="1:9" ht="13.5">
      <c r="A35" s="161"/>
      <c r="B35" s="174" t="s">
        <v>58</v>
      </c>
      <c r="C35" s="175"/>
      <c r="D35" s="176"/>
      <c r="E35" s="112"/>
      <c r="F35" s="125" t="s">
        <v>59</v>
      </c>
      <c r="G35" s="119"/>
      <c r="H35" s="120"/>
      <c r="I35" s="112"/>
    </row>
    <row r="36" spans="1:9" ht="13.5">
      <c r="A36" s="160" t="s">
        <v>60</v>
      </c>
      <c r="B36" s="174" t="s">
        <v>61</v>
      </c>
      <c r="C36" s="175"/>
      <c r="D36" s="176"/>
      <c r="E36" s="112"/>
      <c r="F36" s="112" t="s">
        <v>62</v>
      </c>
      <c r="G36" s="119"/>
      <c r="H36" s="120"/>
      <c r="I36" s="112"/>
    </row>
    <row r="37" spans="1:9" ht="13.5">
      <c r="A37" s="169"/>
      <c r="B37" s="174" t="s">
        <v>63</v>
      </c>
      <c r="C37" s="175"/>
      <c r="D37" s="176"/>
      <c r="E37" s="112">
        <v>3</v>
      </c>
      <c r="F37" s="112" t="s">
        <v>64</v>
      </c>
      <c r="G37" s="119">
        <v>18000</v>
      </c>
      <c r="H37" s="47"/>
      <c r="I37" s="112"/>
    </row>
    <row r="38" spans="1:9" ht="13.5">
      <c r="A38" s="169"/>
      <c r="B38" s="174" t="s">
        <v>65</v>
      </c>
      <c r="C38" s="175"/>
      <c r="D38" s="176"/>
      <c r="E38" s="112">
        <v>1</v>
      </c>
      <c r="F38" s="112" t="s">
        <v>66</v>
      </c>
      <c r="G38" s="119">
        <v>4000</v>
      </c>
      <c r="H38" s="47"/>
      <c r="I38" s="112"/>
    </row>
    <row r="39" spans="1:9" ht="13.5">
      <c r="A39" s="161"/>
      <c r="B39" s="174" t="s">
        <v>67</v>
      </c>
      <c r="C39" s="175"/>
      <c r="D39" s="176"/>
      <c r="E39" s="112"/>
      <c r="F39" s="112" t="s">
        <v>68</v>
      </c>
      <c r="G39" s="119"/>
      <c r="H39" s="47"/>
      <c r="I39" s="112"/>
    </row>
    <row r="40" spans="1:9" ht="13.5">
      <c r="A40" s="160" t="s">
        <v>69</v>
      </c>
      <c r="B40" s="174" t="s">
        <v>70</v>
      </c>
      <c r="C40" s="175"/>
      <c r="D40" s="176"/>
      <c r="E40" s="112"/>
      <c r="F40" s="112" t="s">
        <v>71</v>
      </c>
      <c r="G40" s="119"/>
      <c r="H40" s="120" t="s">
        <v>72</v>
      </c>
      <c r="I40" s="112"/>
    </row>
    <row r="41" spans="1:9" ht="13.5">
      <c r="A41" s="169"/>
      <c r="B41" s="174" t="s">
        <v>73</v>
      </c>
      <c r="C41" s="175" t="s">
        <v>74</v>
      </c>
      <c r="D41" s="176"/>
      <c r="E41" s="112"/>
      <c r="F41" s="112" t="s">
        <v>75</v>
      </c>
      <c r="G41" s="119"/>
      <c r="H41" s="47" t="s">
        <v>72</v>
      </c>
      <c r="I41" s="112"/>
    </row>
    <row r="42" spans="1:9" ht="13.5">
      <c r="A42" s="169"/>
      <c r="B42" s="174" t="s">
        <v>76</v>
      </c>
      <c r="C42" s="175" t="s">
        <v>77</v>
      </c>
      <c r="D42" s="176"/>
      <c r="E42" s="112">
        <v>28</v>
      </c>
      <c r="F42" s="112" t="s">
        <v>78</v>
      </c>
      <c r="G42" s="119">
        <v>421000</v>
      </c>
      <c r="H42" s="47" t="s">
        <v>72</v>
      </c>
      <c r="I42" s="112"/>
    </row>
    <row r="43" spans="1:9" ht="13.5">
      <c r="A43" s="161"/>
      <c r="B43" s="174" t="s">
        <v>79</v>
      </c>
      <c r="C43" s="175" t="s">
        <v>80</v>
      </c>
      <c r="D43" s="176"/>
      <c r="E43" s="112">
        <v>1</v>
      </c>
      <c r="F43" s="112" t="s">
        <v>81</v>
      </c>
      <c r="G43" s="119">
        <v>1000</v>
      </c>
      <c r="H43" s="47" t="s">
        <v>72</v>
      </c>
      <c r="I43" s="112"/>
    </row>
    <row r="44" spans="1:9" ht="27">
      <c r="A44" s="117" t="s">
        <v>82</v>
      </c>
      <c r="B44" s="174" t="s">
        <v>83</v>
      </c>
      <c r="C44" s="175"/>
      <c r="D44" s="176"/>
      <c r="E44" s="112"/>
      <c r="F44" s="112" t="s">
        <v>84</v>
      </c>
      <c r="G44" s="119"/>
      <c r="H44" s="120"/>
      <c r="I44" s="112"/>
    </row>
    <row r="45" spans="1:9" ht="13.5">
      <c r="A45" s="166" t="s">
        <v>85</v>
      </c>
      <c r="B45" s="174" t="s">
        <v>86</v>
      </c>
      <c r="C45" s="175"/>
      <c r="D45" s="176"/>
      <c r="E45" s="112">
        <v>1</v>
      </c>
      <c r="F45" s="112" t="s">
        <v>87</v>
      </c>
      <c r="G45" s="119">
        <v>50000</v>
      </c>
      <c r="H45" s="120"/>
      <c r="I45" s="112"/>
    </row>
    <row r="46" spans="1:9" ht="13.5">
      <c r="A46" s="167"/>
      <c r="B46" s="174" t="s">
        <v>88</v>
      </c>
      <c r="C46" s="175"/>
      <c r="D46" s="176"/>
      <c r="E46" s="112"/>
      <c r="F46" s="112" t="s">
        <v>89</v>
      </c>
      <c r="G46" s="136"/>
      <c r="H46" s="47"/>
      <c r="I46" s="112"/>
    </row>
    <row r="47" spans="1:9" ht="13.5">
      <c r="A47" s="168"/>
      <c r="B47" s="174" t="s">
        <v>90</v>
      </c>
      <c r="C47" s="175"/>
      <c r="D47" s="176"/>
      <c r="E47" s="112"/>
      <c r="F47" s="112" t="s">
        <v>89</v>
      </c>
      <c r="G47" s="119"/>
      <c r="H47" s="47"/>
      <c r="I47" s="112"/>
    </row>
    <row r="48" spans="1:9" ht="27">
      <c r="A48" s="137" t="s">
        <v>91</v>
      </c>
      <c r="B48" s="174" t="s">
        <v>92</v>
      </c>
      <c r="C48" s="175"/>
      <c r="D48" s="176"/>
      <c r="E48" s="112">
        <v>28</v>
      </c>
      <c r="F48" s="112" t="s">
        <v>93</v>
      </c>
      <c r="G48" s="119">
        <v>56000</v>
      </c>
      <c r="H48" s="122" t="s">
        <v>91</v>
      </c>
      <c r="I48" s="112"/>
    </row>
    <row r="49" spans="1:9" ht="13.5">
      <c r="A49" s="166" t="s">
        <v>94</v>
      </c>
      <c r="B49" s="174" t="s">
        <v>95</v>
      </c>
      <c r="C49" s="175"/>
      <c r="D49" s="176"/>
      <c r="E49" s="112"/>
      <c r="F49" s="112" t="s">
        <v>89</v>
      </c>
      <c r="G49" s="119">
        <v>0</v>
      </c>
      <c r="H49" s="120" t="s">
        <v>96</v>
      </c>
      <c r="I49" s="112"/>
    </row>
    <row r="50" spans="1:9" ht="13.5">
      <c r="A50" s="167"/>
      <c r="B50" s="174" t="s">
        <v>97</v>
      </c>
      <c r="C50" s="175"/>
      <c r="D50" s="176"/>
      <c r="E50" s="112"/>
      <c r="F50" s="112" t="s">
        <v>98</v>
      </c>
      <c r="G50" s="119">
        <v>0</v>
      </c>
      <c r="H50" s="47" t="s">
        <v>96</v>
      </c>
      <c r="I50" s="112"/>
    </row>
    <row r="51" spans="1:9" ht="13.5">
      <c r="A51" s="167"/>
      <c r="B51" s="174" t="s">
        <v>99</v>
      </c>
      <c r="C51" s="175"/>
      <c r="D51" s="176"/>
      <c r="E51" s="112"/>
      <c r="F51" s="112" t="s">
        <v>98</v>
      </c>
      <c r="G51" s="119">
        <v>0</v>
      </c>
      <c r="H51" s="47" t="s">
        <v>96</v>
      </c>
      <c r="I51" s="112"/>
    </row>
    <row r="52" spans="1:9" ht="13.5">
      <c r="A52" s="168"/>
      <c r="B52" s="174" t="s">
        <v>100</v>
      </c>
      <c r="C52" s="175"/>
      <c r="D52" s="176"/>
      <c r="E52" s="112">
        <v>4</v>
      </c>
      <c r="F52" s="125" t="s">
        <v>101</v>
      </c>
      <c r="G52" s="119">
        <v>20000</v>
      </c>
      <c r="H52" s="23" t="s">
        <v>96</v>
      </c>
      <c r="I52" s="112"/>
    </row>
    <row r="53" spans="1:9" ht="13.5">
      <c r="A53" s="164" t="s">
        <v>102</v>
      </c>
      <c r="B53" s="179" t="s">
        <v>103</v>
      </c>
      <c r="C53" s="180"/>
      <c r="D53" s="181"/>
      <c r="E53" s="112">
        <v>1</v>
      </c>
      <c r="F53" s="112" t="s">
        <v>98</v>
      </c>
      <c r="G53" s="119">
        <v>10000</v>
      </c>
      <c r="H53" s="23" t="s">
        <v>104</v>
      </c>
      <c r="I53" s="112"/>
    </row>
    <row r="54" spans="1:9" ht="13.5">
      <c r="A54" s="165"/>
      <c r="B54" s="174" t="s">
        <v>105</v>
      </c>
      <c r="C54" s="175"/>
      <c r="D54" s="176"/>
      <c r="E54" s="112">
        <v>1</v>
      </c>
      <c r="F54" s="112" t="s">
        <v>101</v>
      </c>
      <c r="G54" s="119">
        <v>5000</v>
      </c>
      <c r="H54" s="47" t="s">
        <v>104</v>
      </c>
      <c r="I54" s="112"/>
    </row>
    <row r="55" spans="1:9" ht="13.5">
      <c r="A55" s="165"/>
      <c r="B55" s="174" t="s">
        <v>106</v>
      </c>
      <c r="C55" s="175"/>
      <c r="D55" s="176"/>
      <c r="E55" s="112">
        <v>2</v>
      </c>
      <c r="F55" s="112" t="s">
        <v>101</v>
      </c>
      <c r="G55" s="119">
        <v>10000</v>
      </c>
      <c r="H55" s="47" t="s">
        <v>104</v>
      </c>
      <c r="I55" s="112"/>
    </row>
    <row r="56" spans="1:9" ht="13.5">
      <c r="A56" s="165"/>
      <c r="B56" s="174" t="s">
        <v>107</v>
      </c>
      <c r="C56" s="175"/>
      <c r="D56" s="176"/>
      <c r="E56" s="130">
        <v>6</v>
      </c>
      <c r="F56" s="130" t="s">
        <v>68</v>
      </c>
      <c r="G56" s="131">
        <v>18000</v>
      </c>
      <c r="H56" s="47" t="s">
        <v>104</v>
      </c>
      <c r="I56" s="112"/>
    </row>
    <row r="57" spans="1:9" ht="13.5">
      <c r="A57" s="166" t="s">
        <v>108</v>
      </c>
      <c r="B57" s="174" t="s">
        <v>109</v>
      </c>
      <c r="C57" s="175"/>
      <c r="D57" s="176"/>
      <c r="E57" s="112"/>
      <c r="F57" s="112" t="s">
        <v>98</v>
      </c>
      <c r="G57" s="119">
        <v>0</v>
      </c>
      <c r="H57" s="120" t="s">
        <v>110</v>
      </c>
      <c r="I57" s="112"/>
    </row>
    <row r="58" spans="1:9" ht="13.5">
      <c r="A58" s="167"/>
      <c r="B58" s="174" t="s">
        <v>111</v>
      </c>
      <c r="C58" s="175"/>
      <c r="D58" s="176"/>
      <c r="E58" s="112"/>
      <c r="F58" s="112" t="s">
        <v>62</v>
      </c>
      <c r="G58" s="136">
        <v>0</v>
      </c>
      <c r="H58" s="47" t="s">
        <v>110</v>
      </c>
      <c r="I58" s="112"/>
    </row>
    <row r="59" spans="1:9" ht="13.5">
      <c r="A59" s="168"/>
      <c r="B59" s="174" t="s">
        <v>112</v>
      </c>
      <c r="C59" s="175"/>
      <c r="D59" s="176"/>
      <c r="E59" s="112">
        <v>3</v>
      </c>
      <c r="F59" s="112" t="s">
        <v>64</v>
      </c>
      <c r="G59" s="119">
        <v>18000</v>
      </c>
      <c r="H59" s="47" t="s">
        <v>110</v>
      </c>
      <c r="I59" s="112"/>
    </row>
    <row r="60" spans="1:9" ht="13.5">
      <c r="A60" s="112"/>
      <c r="B60" s="112"/>
      <c r="C60" s="112"/>
      <c r="D60" s="112"/>
      <c r="E60" s="112"/>
      <c r="F60" s="138" t="s">
        <v>113</v>
      </c>
      <c r="G60" s="139">
        <f>SUM(G3:G59)</f>
        <v>2957323</v>
      </c>
      <c r="H60" s="80"/>
      <c r="I60" s="112"/>
    </row>
    <row r="61" ht="20.25">
      <c r="H61" s="140"/>
    </row>
    <row r="62" spans="3:8" ht="27" customHeight="1">
      <c r="C62" s="141" t="s">
        <v>114</v>
      </c>
      <c r="D62" s="141"/>
      <c r="E62" s="141"/>
      <c r="F62" s="141" t="s">
        <v>115</v>
      </c>
      <c r="G62" s="177" t="s">
        <v>116</v>
      </c>
      <c r="H62" s="178"/>
    </row>
  </sheetData>
  <sheetProtection/>
  <autoFilter ref="C2:I60"/>
  <mergeCells count="92">
    <mergeCell ref="C1:I1"/>
    <mergeCell ref="C26:D26"/>
    <mergeCell ref="C27:D27"/>
    <mergeCell ref="C28:D28"/>
    <mergeCell ref="C29:D29"/>
    <mergeCell ref="B30:D30"/>
    <mergeCell ref="C3:C4"/>
    <mergeCell ref="C5:C6"/>
    <mergeCell ref="C7:C8"/>
    <mergeCell ref="C9:C10"/>
    <mergeCell ref="C31:D31"/>
    <mergeCell ref="C32:D32"/>
    <mergeCell ref="B33:D33"/>
    <mergeCell ref="B34:D34"/>
    <mergeCell ref="B35:D35"/>
    <mergeCell ref="B36:D36"/>
    <mergeCell ref="B47:D47"/>
    <mergeCell ref="B48:D48"/>
    <mergeCell ref="B37:D37"/>
    <mergeCell ref="B38:D38"/>
    <mergeCell ref="B39:D39"/>
    <mergeCell ref="B40:D40"/>
    <mergeCell ref="B41:D41"/>
    <mergeCell ref="B42:D42"/>
    <mergeCell ref="B57:D57"/>
    <mergeCell ref="B58:D58"/>
    <mergeCell ref="B59:D59"/>
    <mergeCell ref="G62:H62"/>
    <mergeCell ref="B49:D49"/>
    <mergeCell ref="B50:D50"/>
    <mergeCell ref="B51:D51"/>
    <mergeCell ref="B52:D52"/>
    <mergeCell ref="B53:D53"/>
    <mergeCell ref="B54:D54"/>
    <mergeCell ref="A36:A39"/>
    <mergeCell ref="A40:A43"/>
    <mergeCell ref="A45:A47"/>
    <mergeCell ref="A49:A52"/>
    <mergeCell ref="B55:D55"/>
    <mergeCell ref="B56:D56"/>
    <mergeCell ref="B43:D43"/>
    <mergeCell ref="B44:D44"/>
    <mergeCell ref="B45:D45"/>
    <mergeCell ref="B46:D46"/>
    <mergeCell ref="A53:A56"/>
    <mergeCell ref="A57:A59"/>
    <mergeCell ref="B3:B8"/>
    <mergeCell ref="B9:B14"/>
    <mergeCell ref="B15:B19"/>
    <mergeCell ref="B20:B25"/>
    <mergeCell ref="B28:B29"/>
    <mergeCell ref="B31:B32"/>
    <mergeCell ref="A3:A25"/>
    <mergeCell ref="A28:A35"/>
    <mergeCell ref="C11:C12"/>
    <mergeCell ref="C13:C14"/>
    <mergeCell ref="C16:C17"/>
    <mergeCell ref="C18:C19"/>
    <mergeCell ref="C20:C21"/>
    <mergeCell ref="C22:C23"/>
    <mergeCell ref="C24:C25"/>
    <mergeCell ref="D16:D17"/>
    <mergeCell ref="D18:D19"/>
    <mergeCell ref="D20:D21"/>
    <mergeCell ref="D22:D23"/>
    <mergeCell ref="D24:D25"/>
    <mergeCell ref="E16:E17"/>
    <mergeCell ref="E18:E19"/>
    <mergeCell ref="E20:E21"/>
    <mergeCell ref="E22:E23"/>
    <mergeCell ref="E24:E25"/>
    <mergeCell ref="F16:F17"/>
    <mergeCell ref="F18:F19"/>
    <mergeCell ref="F20:F21"/>
    <mergeCell ref="F22:F23"/>
    <mergeCell ref="F24:F25"/>
    <mergeCell ref="G24:G25"/>
    <mergeCell ref="H16:H17"/>
    <mergeCell ref="H18:H19"/>
    <mergeCell ref="H20:H21"/>
    <mergeCell ref="H22:H23"/>
    <mergeCell ref="H24:H25"/>
    <mergeCell ref="I16:I17"/>
    <mergeCell ref="I18:I19"/>
    <mergeCell ref="I20:I21"/>
    <mergeCell ref="I22:I23"/>
    <mergeCell ref="I24:I25"/>
    <mergeCell ref="A26:B27"/>
    <mergeCell ref="G16:G17"/>
    <mergeCell ref="G18:G19"/>
    <mergeCell ref="G20:G21"/>
    <mergeCell ref="G22:G23"/>
  </mergeCells>
  <hyperlinks>
    <hyperlink ref="H20:H21" location="'1-11研制生产'!A1" display="1-11研制生产"/>
    <hyperlink ref="H22:H23" location="'1-11研制生产'!A1" display="1-11研制生产"/>
    <hyperlink ref="H24:H25" location="'1-11研制生产'!A1" display="1-11研制生产"/>
    <hyperlink ref="H28" location="'1-2论文'!A1" display="1-2论文"/>
    <hyperlink ref="H29" location="'1-2论文'!A1" display="1-2论文"/>
    <hyperlink ref="H30" location="'1-2论文'!A1" display="1-2论文"/>
    <hyperlink ref="H31" location="'1-2论文'!A1" display="1-2论文"/>
    <hyperlink ref="H32" location="'1-2论文'!A1" display="1-2论文"/>
    <hyperlink ref="H33" location="'1-2论文'!A1" display="1-2论文"/>
    <hyperlink ref="H34" location="'1-21GF报告'!A1" display="1-21GF报告"/>
    <hyperlink ref="H40" location="'1-5专利'!A1" display="1-5专利"/>
    <hyperlink ref="H41" location="'1-5专利'!A1" display="1-5专利"/>
    <hyperlink ref="H42" location="'1-5专利'!A1" display="1-5专利"/>
    <hyperlink ref="H43" location="'1-5专利'!A1" display="1-5专利"/>
    <hyperlink ref="H49" location="'1-7编委'!A1" display="1-7编委"/>
    <hyperlink ref="H50" location="'1-7编委'!A1" display="1-7编委"/>
    <hyperlink ref="H51" location="'1-7编委'!A1" display="1-7编委"/>
    <hyperlink ref="H52" location="'1-7编委'!A1" display="1-7编委"/>
    <hyperlink ref="H53" location="'1-6学会任职'!A1" display="1-6学会任职"/>
    <hyperlink ref="H54" location="'1-6学会任职'!A1" display="1-6学会任职"/>
    <hyperlink ref="H55" location="'1-6学会任职'!A1" display="1-6学会任职"/>
    <hyperlink ref="H56" location="'1-6学会任职'!A1" display="1-6学会任职"/>
    <hyperlink ref="H57" location="'1-13校学会任职'!A1" display="1-13校学会任职"/>
    <hyperlink ref="H58" location="'1-13校学会任职'!A1" display="1-13校学会任职"/>
    <hyperlink ref="H59" location="'1-13校学会任职'!A1" display="1-13校学会任职"/>
    <hyperlink ref="H3" location="纵向项目1!A1" display="纵向项目1"/>
    <hyperlink ref="H5" location="纵向项目1!A1" display="纵向项目1"/>
    <hyperlink ref="H7" location="纵向项目1!A1" display="纵向项目1"/>
    <hyperlink ref="H9" location="纵向项目1!A1" display="纵向项目1"/>
    <hyperlink ref="H11" location="纵向项目1!A1" display="纵向项目1"/>
    <hyperlink ref="H13" location="纵向项目1!A1" display="纵向项目1"/>
    <hyperlink ref="H48" location="申报国家自然基金!A1" display="申报国家自然基金"/>
    <hyperlink ref="H4" location="纵向2国家基金!A1" display="纵向2国家基金"/>
    <hyperlink ref="H6" location="纵向2国家基金!A1" display="纵向2国家基金"/>
    <hyperlink ref="H8" location="纵向2国家基金!A1" display="纵向2国家基金"/>
    <hyperlink ref="H10" location="纵向2国家基金!A1" display="纵向2国家基金"/>
    <hyperlink ref="H12" location="纵向2国家基金!A1" display="纵向2国家基金"/>
    <hyperlink ref="H14" location="纵向2国家基金!A1" display="纵向2国家基金"/>
    <hyperlink ref="H15" location="计划外!A1" display="计划外"/>
  </hyperlinks>
  <printOptions/>
  <pageMargins left="0.71" right="0.14" top="0.46" bottom="0.98" header="0.54"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V31"/>
  <sheetViews>
    <sheetView zoomScalePageLayoutView="0" workbookViewId="0" topLeftCell="A1">
      <pane ySplit="3" topLeftCell="A4" activePane="bottomLeft" state="frozen"/>
      <selection pane="topLeft" activeCell="A1" sqref="A1"/>
      <selection pane="bottomLeft" activeCell="J12" sqref="J12"/>
    </sheetView>
  </sheetViews>
  <sheetFormatPr defaultColWidth="9.00390625" defaultRowHeight="13.5"/>
  <cols>
    <col min="1" max="1" width="12.125" style="0" customWidth="1"/>
    <col min="2" max="2" width="22.75390625" style="0" customWidth="1"/>
    <col min="3" max="3" width="8.50390625" style="0" customWidth="1"/>
    <col min="4" max="5" width="9.375" style="0" customWidth="1"/>
    <col min="6" max="6" width="20.25390625" style="0" customWidth="1"/>
    <col min="7" max="7" width="9.50390625" style="0" customWidth="1"/>
    <col min="8" max="8" width="9.375" style="0" customWidth="1"/>
    <col min="13" max="13" width="11.50390625" style="0" bestFit="1" customWidth="1"/>
    <col min="45" max="45" width="11.50390625" style="0" bestFit="1" customWidth="1"/>
    <col min="77" max="77" width="11.50390625" style="0" bestFit="1" customWidth="1"/>
    <col min="79" max="84" width="9.00390625" style="0" hidden="1" customWidth="1"/>
    <col min="109" max="109" width="11.50390625" style="0" bestFit="1" customWidth="1"/>
    <col min="141" max="141" width="11.50390625" style="0" bestFit="1" customWidth="1"/>
    <col min="173" max="173" width="11.50390625" style="0" bestFit="1" customWidth="1"/>
    <col min="205" max="205" width="11.50390625" style="0" bestFit="1" customWidth="1"/>
    <col min="207" max="212" width="9.00390625" style="0" hidden="1" customWidth="1"/>
  </cols>
  <sheetData>
    <row r="1" spans="1:8" ht="20.25">
      <c r="A1" s="185" t="s">
        <v>117</v>
      </c>
      <c r="B1" s="186"/>
      <c r="C1" s="186"/>
      <c r="D1" s="186"/>
      <c r="E1" s="186"/>
      <c r="F1" s="186"/>
      <c r="G1" s="186"/>
      <c r="H1" s="186"/>
    </row>
    <row r="2" spans="1:8" s="102" customFormat="1" ht="28.5">
      <c r="A2" s="104" t="s">
        <v>118</v>
      </c>
      <c r="B2" s="104" t="s">
        <v>119</v>
      </c>
      <c r="C2" s="104" t="s">
        <v>120</v>
      </c>
      <c r="D2" s="104" t="s">
        <v>121</v>
      </c>
      <c r="E2" s="105" t="s">
        <v>122</v>
      </c>
      <c r="F2" s="105" t="s">
        <v>123</v>
      </c>
      <c r="G2" s="105" t="s">
        <v>124</v>
      </c>
      <c r="H2" s="106" t="s">
        <v>125</v>
      </c>
    </row>
    <row r="3" spans="1:256" s="103" customFormat="1" ht="14.25">
      <c r="A3" s="62">
        <v>1</v>
      </c>
      <c r="B3" s="107" t="s">
        <v>126</v>
      </c>
      <c r="C3" s="107" t="s">
        <v>127</v>
      </c>
      <c r="D3" s="107" t="s">
        <v>128</v>
      </c>
      <c r="E3" s="101" t="s">
        <v>129</v>
      </c>
      <c r="F3" s="101" t="s">
        <v>117</v>
      </c>
      <c r="G3" s="108">
        <v>1520000</v>
      </c>
      <c r="H3" s="109">
        <f aca="true" t="shared" si="0" ref="H3:H9">1235*POWER(G3/10000,0.95)</f>
        <v>146022.02476473365</v>
      </c>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s="103" customFormat="1" ht="14.25">
      <c r="A4" s="62">
        <v>2</v>
      </c>
      <c r="B4" s="107" t="s">
        <v>130</v>
      </c>
      <c r="C4" s="107" t="s">
        <v>127</v>
      </c>
      <c r="D4" s="107" t="s">
        <v>128</v>
      </c>
      <c r="E4" s="101" t="s">
        <v>131</v>
      </c>
      <c r="F4" s="101" t="s">
        <v>117</v>
      </c>
      <c r="G4" s="108">
        <v>900000</v>
      </c>
      <c r="H4" s="109">
        <f t="shared" si="0"/>
        <v>88755.92235535519</v>
      </c>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row>
    <row r="5" spans="1:256" s="103" customFormat="1" ht="14.25">
      <c r="A5" s="62">
        <v>3</v>
      </c>
      <c r="B5" s="107" t="s">
        <v>132</v>
      </c>
      <c r="C5" s="107" t="s">
        <v>127</v>
      </c>
      <c r="D5" s="107" t="s">
        <v>128</v>
      </c>
      <c r="E5" s="101" t="s">
        <v>133</v>
      </c>
      <c r="F5" s="101" t="s">
        <v>117</v>
      </c>
      <c r="G5" s="108">
        <v>2200000</v>
      </c>
      <c r="H5" s="109">
        <f t="shared" si="0"/>
        <v>207476.30473764747</v>
      </c>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row>
    <row r="6" spans="1:256" s="103" customFormat="1" ht="14.25">
      <c r="A6" s="62">
        <v>4</v>
      </c>
      <c r="B6" s="107" t="s">
        <v>134</v>
      </c>
      <c r="C6" s="107" t="s">
        <v>127</v>
      </c>
      <c r="D6" s="107" t="s">
        <v>128</v>
      </c>
      <c r="E6" s="101" t="s">
        <v>135</v>
      </c>
      <c r="F6" s="101" t="s">
        <v>117</v>
      </c>
      <c r="G6" s="108">
        <v>280000</v>
      </c>
      <c r="H6" s="109">
        <f t="shared" si="0"/>
        <v>29272.990201554585</v>
      </c>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7" spans="1:256" ht="14.25">
      <c r="A7" s="62">
        <v>5</v>
      </c>
      <c r="B7" s="107" t="s">
        <v>136</v>
      </c>
      <c r="C7" s="107" t="s">
        <v>127</v>
      </c>
      <c r="D7" s="107" t="s">
        <v>128</v>
      </c>
      <c r="E7" s="101" t="s">
        <v>137</v>
      </c>
      <c r="F7" s="101" t="s">
        <v>117</v>
      </c>
      <c r="G7" s="108">
        <v>600000</v>
      </c>
      <c r="H7" s="109">
        <f t="shared" si="0"/>
        <v>60382.43818832783</v>
      </c>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row>
    <row r="8" spans="1:256" ht="14.25">
      <c r="A8" s="62">
        <v>6</v>
      </c>
      <c r="B8" s="107" t="s">
        <v>138</v>
      </c>
      <c r="C8" s="107" t="s">
        <v>127</v>
      </c>
      <c r="D8" s="107" t="s">
        <v>128</v>
      </c>
      <c r="E8" s="101" t="s">
        <v>129</v>
      </c>
      <c r="F8" s="101" t="s">
        <v>117</v>
      </c>
      <c r="G8" s="108">
        <v>357700</v>
      </c>
      <c r="H8" s="109">
        <f t="shared" si="0"/>
        <v>36941.11083634726</v>
      </c>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c r="IR8" s="102"/>
      <c r="IS8" s="102"/>
      <c r="IT8" s="102"/>
      <c r="IU8" s="102"/>
      <c r="IV8" s="102"/>
    </row>
    <row r="9" spans="1:256" ht="14.25">
      <c r="A9" s="62">
        <v>7</v>
      </c>
      <c r="B9" s="107" t="s">
        <v>139</v>
      </c>
      <c r="C9" s="107" t="s">
        <v>127</v>
      </c>
      <c r="D9" s="107" t="s">
        <v>128</v>
      </c>
      <c r="E9" s="101" t="s">
        <v>129</v>
      </c>
      <c r="F9" s="101" t="s">
        <v>117</v>
      </c>
      <c r="G9" s="108">
        <v>458500</v>
      </c>
      <c r="H9" s="109">
        <f t="shared" si="0"/>
        <v>46766.98049108627</v>
      </c>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row>
    <row r="10" spans="1:256" ht="14.25">
      <c r="A10" s="62">
        <v>8</v>
      </c>
      <c r="B10" s="107" t="s">
        <v>140</v>
      </c>
      <c r="C10" s="107" t="s">
        <v>141</v>
      </c>
      <c r="D10" s="107" t="s">
        <v>128</v>
      </c>
      <c r="E10" s="101" t="s">
        <v>142</v>
      </c>
      <c r="F10" s="101" t="s">
        <v>117</v>
      </c>
      <c r="G10" s="108">
        <v>250000</v>
      </c>
      <c r="H10" s="109">
        <f aca="true" t="shared" si="1" ref="H10:H23">786*POWER(G10/10000,0.95)</f>
        <v>16728.829477533414</v>
      </c>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102"/>
      <c r="IT10" s="102"/>
      <c r="IU10" s="102"/>
      <c r="IV10" s="102"/>
    </row>
    <row r="11" spans="1:256" ht="14.25">
      <c r="A11" s="62">
        <v>9</v>
      </c>
      <c r="B11" s="107" t="s">
        <v>143</v>
      </c>
      <c r="C11" s="107" t="s">
        <v>141</v>
      </c>
      <c r="D11" s="107" t="s">
        <v>128</v>
      </c>
      <c r="E11" s="101" t="s">
        <v>129</v>
      </c>
      <c r="F11" s="101" t="s">
        <v>117</v>
      </c>
      <c r="G11" s="108">
        <v>200000</v>
      </c>
      <c r="H11" s="109">
        <f t="shared" si="1"/>
        <v>13533.216884694868</v>
      </c>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c r="IS11" s="102"/>
      <c r="IT11" s="102"/>
      <c r="IU11" s="102"/>
      <c r="IV11" s="102"/>
    </row>
    <row r="12" spans="1:256" ht="14.25">
      <c r="A12" s="62">
        <v>10</v>
      </c>
      <c r="B12" s="107" t="s">
        <v>144</v>
      </c>
      <c r="C12" s="107" t="s">
        <v>141</v>
      </c>
      <c r="D12" s="107" t="s">
        <v>128</v>
      </c>
      <c r="E12" s="101" t="s">
        <v>129</v>
      </c>
      <c r="F12" s="101" t="s">
        <v>117</v>
      </c>
      <c r="G12" s="108">
        <v>150000</v>
      </c>
      <c r="H12" s="109">
        <f t="shared" si="1"/>
        <v>10296.965132558993</v>
      </c>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c r="IR12" s="102"/>
      <c r="IS12" s="102"/>
      <c r="IT12" s="102"/>
      <c r="IU12" s="102"/>
      <c r="IV12" s="102"/>
    </row>
    <row r="13" spans="1:256" ht="14.25">
      <c r="A13" s="62">
        <v>11</v>
      </c>
      <c r="B13" s="107" t="s">
        <v>145</v>
      </c>
      <c r="C13" s="107" t="s">
        <v>141</v>
      </c>
      <c r="D13" s="107" t="s">
        <v>128</v>
      </c>
      <c r="E13" s="101" t="s">
        <v>146</v>
      </c>
      <c r="F13" s="101" t="s">
        <v>117</v>
      </c>
      <c r="G13" s="108">
        <v>40000</v>
      </c>
      <c r="H13" s="109">
        <f t="shared" si="1"/>
        <v>2933.4557253917224</v>
      </c>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row>
    <row r="14" spans="1:256" ht="14.25">
      <c r="A14" s="62">
        <v>12</v>
      </c>
      <c r="B14" s="107" t="s">
        <v>147</v>
      </c>
      <c r="C14" s="107" t="s">
        <v>141</v>
      </c>
      <c r="D14" s="107" t="s">
        <v>128</v>
      </c>
      <c r="E14" s="101" t="s">
        <v>148</v>
      </c>
      <c r="F14" s="101" t="s">
        <v>117</v>
      </c>
      <c r="G14" s="108">
        <v>110000</v>
      </c>
      <c r="H14" s="109">
        <f t="shared" si="1"/>
        <v>7669.121123783548</v>
      </c>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row>
    <row r="15" spans="1:256" ht="14.25">
      <c r="A15" s="62">
        <v>13</v>
      </c>
      <c r="B15" s="107" t="s">
        <v>149</v>
      </c>
      <c r="C15" s="107" t="s">
        <v>141</v>
      </c>
      <c r="D15" s="107" t="s">
        <v>128</v>
      </c>
      <c r="E15" s="101" t="s">
        <v>150</v>
      </c>
      <c r="F15" s="101" t="s">
        <v>117</v>
      </c>
      <c r="G15" s="108">
        <v>850000</v>
      </c>
      <c r="H15" s="109">
        <f t="shared" si="1"/>
        <v>53502.062636544004</v>
      </c>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row>
    <row r="16" spans="1:256" ht="14.25">
      <c r="A16" s="62">
        <v>14</v>
      </c>
      <c r="B16" s="107" t="s">
        <v>151</v>
      </c>
      <c r="C16" s="107" t="s">
        <v>141</v>
      </c>
      <c r="D16" s="107" t="s">
        <v>128</v>
      </c>
      <c r="E16" s="101" t="s">
        <v>129</v>
      </c>
      <c r="F16" s="101" t="s">
        <v>117</v>
      </c>
      <c r="G16" s="108">
        <v>300000</v>
      </c>
      <c r="H16" s="109">
        <f t="shared" si="1"/>
        <v>19892.42539842234</v>
      </c>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row>
    <row r="17" spans="1:256" ht="14.25">
      <c r="A17" s="62">
        <v>15</v>
      </c>
      <c r="B17" s="107" t="s">
        <v>152</v>
      </c>
      <c r="C17" s="107" t="s">
        <v>141</v>
      </c>
      <c r="D17" s="107" t="s">
        <v>128</v>
      </c>
      <c r="E17" s="101" t="s">
        <v>129</v>
      </c>
      <c r="F17" s="101" t="s">
        <v>117</v>
      </c>
      <c r="G17" s="108">
        <v>700000</v>
      </c>
      <c r="H17" s="109">
        <f t="shared" si="1"/>
        <v>44490.335837414226</v>
      </c>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row>
    <row r="18" spans="1:256" ht="14.25">
      <c r="A18" s="62">
        <v>16</v>
      </c>
      <c r="B18" s="107" t="s">
        <v>153</v>
      </c>
      <c r="C18" s="107" t="s">
        <v>141</v>
      </c>
      <c r="D18" s="107" t="s">
        <v>128</v>
      </c>
      <c r="E18" s="101" t="s">
        <v>131</v>
      </c>
      <c r="F18" s="101" t="s">
        <v>117</v>
      </c>
      <c r="G18" s="108">
        <v>220000</v>
      </c>
      <c r="H18" s="109">
        <f t="shared" si="1"/>
        <v>14815.765408774932</v>
      </c>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c r="IO18" s="102"/>
      <c r="IP18" s="102"/>
      <c r="IQ18" s="102"/>
      <c r="IR18" s="102"/>
      <c r="IS18" s="102"/>
      <c r="IT18" s="102"/>
      <c r="IU18" s="102"/>
      <c r="IV18" s="102"/>
    </row>
    <row r="19" spans="1:256" ht="14.25">
      <c r="A19" s="62">
        <v>17</v>
      </c>
      <c r="B19" s="107" t="s">
        <v>154</v>
      </c>
      <c r="C19" s="107" t="s">
        <v>141</v>
      </c>
      <c r="D19" s="107" t="s">
        <v>128</v>
      </c>
      <c r="E19" s="101" t="s">
        <v>129</v>
      </c>
      <c r="F19" s="101" t="s">
        <v>117</v>
      </c>
      <c r="G19" s="108">
        <v>650000</v>
      </c>
      <c r="H19" s="109">
        <f t="shared" si="1"/>
        <v>41465.817778503435</v>
      </c>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c r="IO19" s="102"/>
      <c r="IP19" s="102"/>
      <c r="IQ19" s="102"/>
      <c r="IR19" s="102"/>
      <c r="IS19" s="102"/>
      <c r="IT19" s="102"/>
      <c r="IU19" s="102"/>
      <c r="IV19" s="102"/>
    </row>
    <row r="20" spans="1:256" ht="14.25">
      <c r="A20" s="62">
        <v>18</v>
      </c>
      <c r="B20" s="107" t="s">
        <v>155</v>
      </c>
      <c r="C20" s="107" t="s">
        <v>141</v>
      </c>
      <c r="D20" s="107" t="s">
        <v>128</v>
      </c>
      <c r="E20" s="101" t="s">
        <v>129</v>
      </c>
      <c r="F20" s="101" t="s">
        <v>117</v>
      </c>
      <c r="G20" s="108">
        <v>280000</v>
      </c>
      <c r="H20" s="109">
        <f t="shared" si="1"/>
        <v>18630.421294268748</v>
      </c>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c r="IO20" s="102"/>
      <c r="IP20" s="102"/>
      <c r="IQ20" s="102"/>
      <c r="IR20" s="102"/>
      <c r="IS20" s="102"/>
      <c r="IT20" s="102"/>
      <c r="IU20" s="102"/>
      <c r="IV20" s="102"/>
    </row>
    <row r="21" spans="1:256" ht="14.25">
      <c r="A21" s="62">
        <v>19</v>
      </c>
      <c r="B21" s="107" t="s">
        <v>156</v>
      </c>
      <c r="C21" s="107" t="s">
        <v>141</v>
      </c>
      <c r="D21" s="107" t="s">
        <v>128</v>
      </c>
      <c r="E21" s="101" t="s">
        <v>137</v>
      </c>
      <c r="F21" s="101" t="s">
        <v>117</v>
      </c>
      <c r="G21" s="108">
        <v>1200000</v>
      </c>
      <c r="H21" s="109">
        <f t="shared" si="1"/>
        <v>74241.15671365104</v>
      </c>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c r="IO21" s="102"/>
      <c r="IP21" s="102"/>
      <c r="IQ21" s="102"/>
      <c r="IR21" s="102"/>
      <c r="IS21" s="102"/>
      <c r="IT21" s="102"/>
      <c r="IU21" s="102"/>
      <c r="IV21" s="102"/>
    </row>
    <row r="22" spans="1:256" ht="14.25">
      <c r="A22" s="62">
        <v>20</v>
      </c>
      <c r="B22" s="107" t="s">
        <v>157</v>
      </c>
      <c r="C22" s="107" t="s">
        <v>141</v>
      </c>
      <c r="D22" s="107" t="s">
        <v>128</v>
      </c>
      <c r="E22" s="101" t="s">
        <v>158</v>
      </c>
      <c r="F22" s="101" t="s">
        <v>117</v>
      </c>
      <c r="G22" s="108">
        <v>100000</v>
      </c>
      <c r="H22" s="109">
        <f t="shared" si="1"/>
        <v>7005.232373731239</v>
      </c>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02"/>
      <c r="IO22" s="102"/>
      <c r="IP22" s="102"/>
      <c r="IQ22" s="102"/>
      <c r="IR22" s="102"/>
      <c r="IS22" s="102"/>
      <c r="IT22" s="102"/>
      <c r="IU22" s="102"/>
      <c r="IV22" s="102"/>
    </row>
    <row r="23" spans="1:256" ht="14.25">
      <c r="A23" s="62">
        <v>21</v>
      </c>
      <c r="B23" s="107" t="s">
        <v>159</v>
      </c>
      <c r="C23" s="107" t="s">
        <v>141</v>
      </c>
      <c r="D23" s="107" t="s">
        <v>128</v>
      </c>
      <c r="E23" s="101" t="s">
        <v>129</v>
      </c>
      <c r="F23" s="101" t="s">
        <v>117</v>
      </c>
      <c r="G23" s="108">
        <v>300000</v>
      </c>
      <c r="H23" s="109">
        <f t="shared" si="1"/>
        <v>19892.42539842234</v>
      </c>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02"/>
      <c r="IO23" s="102"/>
      <c r="IP23" s="102"/>
      <c r="IQ23" s="102"/>
      <c r="IR23" s="102"/>
      <c r="IS23" s="102"/>
      <c r="IT23" s="102"/>
      <c r="IU23" s="102"/>
      <c r="IV23" s="102"/>
    </row>
    <row r="24" spans="1:8" ht="13.5">
      <c r="A24" s="110"/>
      <c r="B24" s="110"/>
      <c r="C24" s="110"/>
      <c r="D24" s="110"/>
      <c r="E24" s="110"/>
      <c r="F24" s="110"/>
      <c r="G24" s="110"/>
      <c r="H24" s="110">
        <f>SUM(H3:H23)</f>
        <v>960715.0027587471</v>
      </c>
    </row>
    <row r="25" spans="1:8" ht="13.5">
      <c r="A25" s="110"/>
      <c r="B25" s="110"/>
      <c r="C25" s="110"/>
      <c r="D25" s="110"/>
      <c r="E25" s="110"/>
      <c r="F25" s="110"/>
      <c r="G25" s="110"/>
      <c r="H25" s="110"/>
    </row>
    <row r="26" spans="1:8" ht="13.5">
      <c r="A26" s="110"/>
      <c r="B26" s="110"/>
      <c r="C26" s="110"/>
      <c r="D26" s="110"/>
      <c r="E26" s="110"/>
      <c r="F26" s="110"/>
      <c r="G26" s="110"/>
      <c r="H26" s="110"/>
    </row>
    <row r="27" spans="1:8" ht="13.5">
      <c r="A27" s="110"/>
      <c r="B27" s="110"/>
      <c r="C27" s="110"/>
      <c r="D27" s="110"/>
      <c r="E27" s="110"/>
      <c r="F27" s="110"/>
      <c r="G27" s="110"/>
      <c r="H27" s="110"/>
    </row>
    <row r="28" spans="1:8" ht="13.5">
      <c r="A28" s="110"/>
      <c r="B28" s="110"/>
      <c r="C28" s="110"/>
      <c r="D28" s="110"/>
      <c r="E28" s="110"/>
      <c r="F28" s="110"/>
      <c r="G28" s="110"/>
      <c r="H28" s="110"/>
    </row>
    <row r="29" spans="1:8" ht="13.5">
      <c r="A29" s="110"/>
      <c r="B29" s="110"/>
      <c r="C29" s="110"/>
      <c r="D29" s="110"/>
      <c r="E29" s="110"/>
      <c r="F29" s="110"/>
      <c r="G29" s="110"/>
      <c r="H29" s="110"/>
    </row>
    <row r="30" spans="1:8" ht="13.5">
      <c r="A30" s="103"/>
      <c r="B30" s="103"/>
      <c r="C30" s="103"/>
      <c r="D30" s="103"/>
      <c r="E30" s="103"/>
      <c r="F30" s="103"/>
      <c r="G30" s="103"/>
      <c r="H30" s="103"/>
    </row>
    <row r="31" spans="1:8" ht="13.5">
      <c r="A31" s="103"/>
      <c r="B31" s="103"/>
      <c r="C31" s="103"/>
      <c r="D31" s="103"/>
      <c r="E31" s="103"/>
      <c r="F31" s="103"/>
      <c r="G31" s="103"/>
      <c r="H31" s="103"/>
    </row>
  </sheetData>
  <sheetProtection/>
  <mergeCells count="1">
    <mergeCell ref="A1:H1"/>
  </mergeCells>
  <printOptions/>
  <pageMargins left="0.71" right="0.71" top="0.43" bottom="0.3"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39"/>
  <sheetViews>
    <sheetView zoomScalePageLayoutView="0" workbookViewId="0" topLeftCell="A35">
      <selection activeCell="I40" sqref="I40"/>
    </sheetView>
  </sheetViews>
  <sheetFormatPr defaultColWidth="9.00390625" defaultRowHeight="13.5"/>
  <cols>
    <col min="1" max="1" width="7.50390625" style="0" customWidth="1"/>
    <col min="2" max="2" width="18.00390625" style="0" customWidth="1"/>
    <col min="3" max="3" width="12.75390625" style="0" customWidth="1"/>
    <col min="4" max="4" width="9.875" style="0" customWidth="1"/>
    <col min="6" max="6" width="19.625" style="0" customWidth="1"/>
    <col min="7" max="7" width="45.50390625" style="0" customWidth="1"/>
    <col min="8" max="8" width="16.875" style="0" customWidth="1"/>
    <col min="9" max="9" width="12.00390625" style="0" customWidth="1"/>
  </cols>
  <sheetData>
    <row r="1" spans="1:9" ht="31.5" customHeight="1">
      <c r="A1" s="187" t="s">
        <v>172</v>
      </c>
      <c r="B1" s="188"/>
      <c r="C1" s="188"/>
      <c r="D1" s="188"/>
      <c r="E1" s="188"/>
      <c r="F1" s="188"/>
      <c r="G1" s="188"/>
      <c r="H1" s="188"/>
      <c r="I1" s="188"/>
    </row>
    <row r="2" spans="1:9" s="90" customFormat="1" ht="30" customHeight="1">
      <c r="A2" s="92" t="s">
        <v>118</v>
      </c>
      <c r="B2" s="92" t="s">
        <v>120</v>
      </c>
      <c r="C2" s="92" t="s">
        <v>173</v>
      </c>
      <c r="D2" s="92" t="s">
        <v>174</v>
      </c>
      <c r="E2" s="93" t="s">
        <v>175</v>
      </c>
      <c r="F2" s="92" t="s">
        <v>176</v>
      </c>
      <c r="G2" s="94" t="s">
        <v>177</v>
      </c>
      <c r="H2" s="92" t="s">
        <v>178</v>
      </c>
      <c r="I2" s="99" t="s">
        <v>161</v>
      </c>
    </row>
    <row r="3" spans="1:9" s="91" customFormat="1" ht="24.75" customHeight="1">
      <c r="A3" s="95" t="s">
        <v>165</v>
      </c>
      <c r="B3" s="96" t="s">
        <v>179</v>
      </c>
      <c r="C3" s="96" t="s">
        <v>180</v>
      </c>
      <c r="D3" s="96" t="s">
        <v>181</v>
      </c>
      <c r="E3" s="96" t="s">
        <v>182</v>
      </c>
      <c r="F3" s="96" t="s">
        <v>117</v>
      </c>
      <c r="G3" s="96" t="s">
        <v>183</v>
      </c>
      <c r="H3" s="96" t="s">
        <v>184</v>
      </c>
      <c r="I3" s="64">
        <v>2000</v>
      </c>
    </row>
    <row r="4" spans="1:9" s="91" customFormat="1" ht="24.75" customHeight="1">
      <c r="A4" s="95" t="s">
        <v>163</v>
      </c>
      <c r="B4" s="96" t="s">
        <v>179</v>
      </c>
      <c r="C4" s="96" t="s">
        <v>185</v>
      </c>
      <c r="D4" s="96" t="s">
        <v>186</v>
      </c>
      <c r="E4" s="96" t="s">
        <v>187</v>
      </c>
      <c r="F4" s="96" t="s">
        <v>117</v>
      </c>
      <c r="G4" s="96" t="s">
        <v>188</v>
      </c>
      <c r="H4" s="96" t="s">
        <v>189</v>
      </c>
      <c r="I4" s="64">
        <v>2000</v>
      </c>
    </row>
    <row r="5" spans="1:9" s="91" customFormat="1" ht="24.75" customHeight="1">
      <c r="A5" s="95" t="s">
        <v>167</v>
      </c>
      <c r="B5" s="96" t="s">
        <v>179</v>
      </c>
      <c r="C5" s="96" t="s">
        <v>190</v>
      </c>
      <c r="D5" s="96" t="s">
        <v>191</v>
      </c>
      <c r="E5" s="96" t="s">
        <v>192</v>
      </c>
      <c r="F5" s="96" t="s">
        <v>117</v>
      </c>
      <c r="G5" s="96" t="s">
        <v>193</v>
      </c>
      <c r="H5" s="96" t="s">
        <v>194</v>
      </c>
      <c r="I5" s="64">
        <v>2000</v>
      </c>
    </row>
    <row r="6" spans="1:9" s="91" customFormat="1" ht="24.75" customHeight="1">
      <c r="A6" s="95" t="s">
        <v>195</v>
      </c>
      <c r="B6" s="96" t="s">
        <v>196</v>
      </c>
      <c r="C6" s="96" t="s">
        <v>197</v>
      </c>
      <c r="D6" s="96" t="s">
        <v>198</v>
      </c>
      <c r="E6" s="96" t="s">
        <v>199</v>
      </c>
      <c r="F6" s="96" t="s">
        <v>117</v>
      </c>
      <c r="G6" s="96" t="s">
        <v>200</v>
      </c>
      <c r="H6" s="96" t="s">
        <v>201</v>
      </c>
      <c r="I6" s="64">
        <v>2000</v>
      </c>
    </row>
    <row r="7" spans="1:9" s="91" customFormat="1" ht="24.75" customHeight="1">
      <c r="A7" s="95" t="s">
        <v>202</v>
      </c>
      <c r="B7" s="96" t="s">
        <v>196</v>
      </c>
      <c r="C7" s="96" t="s">
        <v>203</v>
      </c>
      <c r="D7" s="96" t="s">
        <v>204</v>
      </c>
      <c r="E7" s="96" t="s">
        <v>205</v>
      </c>
      <c r="F7" s="96" t="s">
        <v>117</v>
      </c>
      <c r="G7" s="96" t="s">
        <v>206</v>
      </c>
      <c r="H7" s="96" t="s">
        <v>207</v>
      </c>
      <c r="I7" s="64">
        <v>2000</v>
      </c>
    </row>
    <row r="8" spans="1:9" s="91" customFormat="1" ht="24.75" customHeight="1">
      <c r="A8" s="95" t="s">
        <v>208</v>
      </c>
      <c r="B8" s="96" t="s">
        <v>196</v>
      </c>
      <c r="C8" s="96" t="s">
        <v>209</v>
      </c>
      <c r="D8" s="96" t="s">
        <v>210</v>
      </c>
      <c r="E8" s="96" t="s">
        <v>211</v>
      </c>
      <c r="F8" s="96" t="s">
        <v>117</v>
      </c>
      <c r="G8" s="96" t="s">
        <v>212</v>
      </c>
      <c r="H8" s="96" t="s">
        <v>213</v>
      </c>
      <c r="I8" s="64">
        <v>2000</v>
      </c>
    </row>
    <row r="9" spans="1:9" s="91" customFormat="1" ht="24.75" customHeight="1">
      <c r="A9" s="95" t="s">
        <v>214</v>
      </c>
      <c r="B9" s="96" t="s">
        <v>196</v>
      </c>
      <c r="C9" s="96" t="s">
        <v>215</v>
      </c>
      <c r="D9" s="96" t="s">
        <v>216</v>
      </c>
      <c r="E9" s="96" t="s">
        <v>131</v>
      </c>
      <c r="F9" s="96" t="s">
        <v>117</v>
      </c>
      <c r="G9" s="96" t="s">
        <v>217</v>
      </c>
      <c r="H9" s="96" t="s">
        <v>218</v>
      </c>
      <c r="I9" s="64">
        <v>2000</v>
      </c>
    </row>
    <row r="10" spans="1:9" s="91" customFormat="1" ht="24.75" customHeight="1">
      <c r="A10" s="95" t="s">
        <v>219</v>
      </c>
      <c r="B10" s="96" t="s">
        <v>196</v>
      </c>
      <c r="C10" s="96" t="s">
        <v>220</v>
      </c>
      <c r="D10" s="96" t="s">
        <v>221</v>
      </c>
      <c r="E10" s="96" t="s">
        <v>222</v>
      </c>
      <c r="F10" s="96" t="s">
        <v>117</v>
      </c>
      <c r="G10" s="96" t="s">
        <v>223</v>
      </c>
      <c r="H10" s="96" t="s">
        <v>224</v>
      </c>
      <c r="I10" s="64">
        <v>2000</v>
      </c>
    </row>
    <row r="11" spans="1:9" s="91" customFormat="1" ht="24.75" customHeight="1">
      <c r="A11" s="95" t="s">
        <v>225</v>
      </c>
      <c r="B11" s="96" t="s">
        <v>196</v>
      </c>
      <c r="C11" s="96" t="s">
        <v>226</v>
      </c>
      <c r="D11" s="96" t="s">
        <v>227</v>
      </c>
      <c r="E11" s="96" t="s">
        <v>228</v>
      </c>
      <c r="F11" s="96" t="s">
        <v>117</v>
      </c>
      <c r="G11" s="96" t="s">
        <v>229</v>
      </c>
      <c r="H11" s="96" t="s">
        <v>230</v>
      </c>
      <c r="I11" s="64">
        <v>2000</v>
      </c>
    </row>
    <row r="12" spans="1:9" s="91" customFormat="1" ht="24.75" customHeight="1">
      <c r="A12" s="95" t="s">
        <v>231</v>
      </c>
      <c r="B12" s="96" t="s">
        <v>196</v>
      </c>
      <c r="C12" s="96" t="s">
        <v>232</v>
      </c>
      <c r="D12" s="96" t="s">
        <v>233</v>
      </c>
      <c r="E12" s="96" t="s">
        <v>234</v>
      </c>
      <c r="F12" s="96" t="s">
        <v>117</v>
      </c>
      <c r="G12" s="96" t="s">
        <v>235</v>
      </c>
      <c r="H12" s="96" t="s">
        <v>236</v>
      </c>
      <c r="I12" s="64">
        <v>2000</v>
      </c>
    </row>
    <row r="13" spans="1:9" s="91" customFormat="1" ht="24.75" customHeight="1">
      <c r="A13" s="95" t="s">
        <v>237</v>
      </c>
      <c r="B13" s="96" t="s">
        <v>196</v>
      </c>
      <c r="C13" s="96" t="s">
        <v>238</v>
      </c>
      <c r="D13" s="96" t="s">
        <v>233</v>
      </c>
      <c r="E13" s="96" t="s">
        <v>239</v>
      </c>
      <c r="F13" s="96" t="s">
        <v>117</v>
      </c>
      <c r="G13" s="96" t="s">
        <v>240</v>
      </c>
      <c r="H13" s="96" t="s">
        <v>241</v>
      </c>
      <c r="I13" s="64">
        <v>2000</v>
      </c>
    </row>
    <row r="14" spans="1:9" s="91" customFormat="1" ht="24.75" customHeight="1">
      <c r="A14" s="95" t="s">
        <v>242</v>
      </c>
      <c r="B14" s="96" t="s">
        <v>243</v>
      </c>
      <c r="C14" s="96" t="s">
        <v>244</v>
      </c>
      <c r="D14" s="96" t="s">
        <v>245</v>
      </c>
      <c r="E14" s="96" t="s">
        <v>133</v>
      </c>
      <c r="F14" s="96" t="s">
        <v>117</v>
      </c>
      <c r="G14" s="96" t="s">
        <v>246</v>
      </c>
      <c r="H14" s="96" t="s">
        <v>247</v>
      </c>
      <c r="I14" s="64">
        <v>2000</v>
      </c>
    </row>
    <row r="15" spans="1:9" s="91" customFormat="1" ht="24.75" customHeight="1">
      <c r="A15" s="95" t="s">
        <v>248</v>
      </c>
      <c r="B15" s="96" t="s">
        <v>243</v>
      </c>
      <c r="C15" s="96" t="s">
        <v>249</v>
      </c>
      <c r="D15" s="96" t="s">
        <v>250</v>
      </c>
      <c r="E15" s="96" t="s">
        <v>251</v>
      </c>
      <c r="F15" s="96" t="s">
        <v>117</v>
      </c>
      <c r="G15" s="96" t="s">
        <v>252</v>
      </c>
      <c r="H15" s="96" t="s">
        <v>253</v>
      </c>
      <c r="I15" s="64">
        <v>2000</v>
      </c>
    </row>
    <row r="16" spans="1:9" s="91" customFormat="1" ht="24.75" customHeight="1">
      <c r="A16" s="95" t="s">
        <v>254</v>
      </c>
      <c r="B16" s="96" t="s">
        <v>243</v>
      </c>
      <c r="C16" s="96" t="s">
        <v>255</v>
      </c>
      <c r="D16" s="96" t="s">
        <v>250</v>
      </c>
      <c r="E16" s="96" t="s">
        <v>146</v>
      </c>
      <c r="F16" s="96" t="s">
        <v>117</v>
      </c>
      <c r="G16" s="96" t="s">
        <v>256</v>
      </c>
      <c r="H16" s="96" t="s">
        <v>257</v>
      </c>
      <c r="I16" s="64">
        <v>2000</v>
      </c>
    </row>
    <row r="17" spans="1:9" s="91" customFormat="1" ht="24.75" customHeight="1">
      <c r="A17" s="95" t="s">
        <v>258</v>
      </c>
      <c r="B17" s="96" t="s">
        <v>243</v>
      </c>
      <c r="C17" s="96" t="s">
        <v>259</v>
      </c>
      <c r="D17" s="96" t="s">
        <v>260</v>
      </c>
      <c r="E17" s="96" t="s">
        <v>261</v>
      </c>
      <c r="F17" s="96" t="s">
        <v>117</v>
      </c>
      <c r="G17" s="96" t="s">
        <v>262</v>
      </c>
      <c r="H17" s="96" t="s">
        <v>263</v>
      </c>
      <c r="I17" s="64">
        <v>2000</v>
      </c>
    </row>
    <row r="18" spans="1:9" s="91" customFormat="1" ht="24.75" customHeight="1">
      <c r="A18" s="95" t="s">
        <v>264</v>
      </c>
      <c r="B18" s="96" t="s">
        <v>179</v>
      </c>
      <c r="C18" s="96" t="s">
        <v>265</v>
      </c>
      <c r="D18" s="96" t="s">
        <v>245</v>
      </c>
      <c r="E18" s="96" t="s">
        <v>266</v>
      </c>
      <c r="F18" s="96" t="s">
        <v>117</v>
      </c>
      <c r="G18" s="96" t="s">
        <v>267</v>
      </c>
      <c r="H18" s="96" t="s">
        <v>268</v>
      </c>
      <c r="I18" s="64">
        <v>2000</v>
      </c>
    </row>
    <row r="19" spans="1:9" s="91" customFormat="1" ht="24.75" customHeight="1">
      <c r="A19" s="95" t="s">
        <v>269</v>
      </c>
      <c r="B19" s="96" t="s">
        <v>179</v>
      </c>
      <c r="C19" s="96" t="s">
        <v>270</v>
      </c>
      <c r="D19" s="96" t="s">
        <v>245</v>
      </c>
      <c r="E19" s="96" t="s">
        <v>271</v>
      </c>
      <c r="F19" s="96" t="s">
        <v>117</v>
      </c>
      <c r="G19" s="96" t="s">
        <v>272</v>
      </c>
      <c r="H19" s="96" t="s">
        <v>273</v>
      </c>
      <c r="I19" s="64">
        <v>2000</v>
      </c>
    </row>
    <row r="20" spans="1:9" s="91" customFormat="1" ht="24.75" customHeight="1">
      <c r="A20" s="95" t="s">
        <v>274</v>
      </c>
      <c r="B20" s="96" t="s">
        <v>179</v>
      </c>
      <c r="C20" s="96" t="s">
        <v>275</v>
      </c>
      <c r="D20" s="96" t="s">
        <v>276</v>
      </c>
      <c r="E20" s="96" t="s">
        <v>168</v>
      </c>
      <c r="F20" s="96" t="s">
        <v>117</v>
      </c>
      <c r="G20" s="96" t="s">
        <v>277</v>
      </c>
      <c r="H20" s="96" t="s">
        <v>278</v>
      </c>
      <c r="I20" s="64">
        <v>2000</v>
      </c>
    </row>
    <row r="21" spans="1:9" s="91" customFormat="1" ht="24.75" customHeight="1">
      <c r="A21" s="95" t="s">
        <v>279</v>
      </c>
      <c r="B21" s="96" t="s">
        <v>179</v>
      </c>
      <c r="C21" s="96" t="s">
        <v>280</v>
      </c>
      <c r="D21" s="96" t="s">
        <v>281</v>
      </c>
      <c r="E21" s="96" t="s">
        <v>282</v>
      </c>
      <c r="F21" s="96" t="s">
        <v>117</v>
      </c>
      <c r="G21" s="96" t="s">
        <v>283</v>
      </c>
      <c r="H21" s="96" t="s">
        <v>284</v>
      </c>
      <c r="I21" s="64">
        <v>2000</v>
      </c>
    </row>
    <row r="22" spans="1:9" s="91" customFormat="1" ht="24.75" customHeight="1">
      <c r="A22" s="95" t="s">
        <v>285</v>
      </c>
      <c r="B22" s="96" t="s">
        <v>179</v>
      </c>
      <c r="C22" s="96" t="s">
        <v>286</v>
      </c>
      <c r="D22" s="96" t="s">
        <v>287</v>
      </c>
      <c r="E22" s="96" t="s">
        <v>288</v>
      </c>
      <c r="F22" s="96" t="s">
        <v>117</v>
      </c>
      <c r="G22" s="96" t="s">
        <v>289</v>
      </c>
      <c r="H22" s="96" t="s">
        <v>290</v>
      </c>
      <c r="I22" s="64">
        <v>2000</v>
      </c>
    </row>
    <row r="23" spans="1:9" s="91" customFormat="1" ht="24.75" customHeight="1">
      <c r="A23" s="95" t="s">
        <v>291</v>
      </c>
      <c r="B23" s="96" t="s">
        <v>179</v>
      </c>
      <c r="C23" s="96" t="s">
        <v>292</v>
      </c>
      <c r="D23" s="96" t="s">
        <v>250</v>
      </c>
      <c r="E23" s="96" t="s">
        <v>293</v>
      </c>
      <c r="F23" s="96" t="s">
        <v>117</v>
      </c>
      <c r="G23" s="96" t="s">
        <v>294</v>
      </c>
      <c r="H23" s="96" t="s">
        <v>295</v>
      </c>
      <c r="I23" s="64">
        <v>2000</v>
      </c>
    </row>
    <row r="24" spans="1:9" s="91" customFormat="1" ht="24.75" customHeight="1">
      <c r="A24" s="95" t="s">
        <v>296</v>
      </c>
      <c r="B24" s="96" t="s">
        <v>179</v>
      </c>
      <c r="C24" s="96" t="s">
        <v>297</v>
      </c>
      <c r="D24" s="96" t="s">
        <v>298</v>
      </c>
      <c r="E24" s="96" t="s">
        <v>299</v>
      </c>
      <c r="F24" s="96" t="s">
        <v>117</v>
      </c>
      <c r="G24" s="96" t="s">
        <v>300</v>
      </c>
      <c r="H24" s="96" t="s">
        <v>301</v>
      </c>
      <c r="I24" s="64">
        <v>2000</v>
      </c>
    </row>
    <row r="25" spans="1:9" s="91" customFormat="1" ht="24.75" customHeight="1">
      <c r="A25" s="95" t="s">
        <v>302</v>
      </c>
      <c r="B25" s="96" t="s">
        <v>179</v>
      </c>
      <c r="C25" s="96" t="s">
        <v>303</v>
      </c>
      <c r="D25" s="96" t="s">
        <v>298</v>
      </c>
      <c r="E25" s="96" t="s">
        <v>304</v>
      </c>
      <c r="F25" s="96" t="s">
        <v>117</v>
      </c>
      <c r="G25" s="96" t="s">
        <v>305</v>
      </c>
      <c r="H25" s="96" t="s">
        <v>306</v>
      </c>
      <c r="I25" s="64">
        <v>2000</v>
      </c>
    </row>
    <row r="26" spans="1:9" s="91" customFormat="1" ht="24.75" customHeight="1">
      <c r="A26" s="95" t="s">
        <v>307</v>
      </c>
      <c r="B26" s="96" t="s">
        <v>179</v>
      </c>
      <c r="C26" s="96" t="s">
        <v>308</v>
      </c>
      <c r="D26" s="96" t="s">
        <v>309</v>
      </c>
      <c r="E26" s="96" t="s">
        <v>310</v>
      </c>
      <c r="F26" s="96" t="s">
        <v>117</v>
      </c>
      <c r="G26" s="96" t="s">
        <v>311</v>
      </c>
      <c r="H26" s="96" t="s">
        <v>312</v>
      </c>
      <c r="I26" s="64">
        <v>2000</v>
      </c>
    </row>
    <row r="27" spans="1:9" s="91" customFormat="1" ht="24.75" customHeight="1">
      <c r="A27" s="95" t="s">
        <v>313</v>
      </c>
      <c r="B27" s="96" t="s">
        <v>179</v>
      </c>
      <c r="C27" s="96" t="s">
        <v>314</v>
      </c>
      <c r="D27" s="96" t="s">
        <v>216</v>
      </c>
      <c r="E27" s="96" t="s">
        <v>315</v>
      </c>
      <c r="F27" s="96" t="s">
        <v>117</v>
      </c>
      <c r="G27" s="96" t="s">
        <v>316</v>
      </c>
      <c r="H27" s="96" t="s">
        <v>317</v>
      </c>
      <c r="I27" s="64">
        <v>2000</v>
      </c>
    </row>
    <row r="28" spans="1:9" s="91" customFormat="1" ht="24.75" customHeight="1">
      <c r="A28" s="95" t="s">
        <v>318</v>
      </c>
      <c r="B28" s="96" t="s">
        <v>179</v>
      </c>
      <c r="C28" s="96" t="s">
        <v>319</v>
      </c>
      <c r="D28" s="96" t="s">
        <v>320</v>
      </c>
      <c r="E28" s="96" t="s">
        <v>321</v>
      </c>
      <c r="F28" s="96" t="s">
        <v>117</v>
      </c>
      <c r="G28" s="96" t="s">
        <v>322</v>
      </c>
      <c r="H28" s="96" t="s">
        <v>323</v>
      </c>
      <c r="I28" s="64">
        <v>2000</v>
      </c>
    </row>
    <row r="29" spans="1:9" s="91" customFormat="1" ht="24.75" customHeight="1">
      <c r="A29" s="95" t="s">
        <v>324</v>
      </c>
      <c r="B29" s="96" t="s">
        <v>179</v>
      </c>
      <c r="C29" s="96" t="s">
        <v>325</v>
      </c>
      <c r="D29" s="96" t="s">
        <v>227</v>
      </c>
      <c r="E29" s="96" t="s">
        <v>326</v>
      </c>
      <c r="F29" s="96" t="s">
        <v>117</v>
      </c>
      <c r="G29" s="96" t="s">
        <v>327</v>
      </c>
      <c r="H29" s="96" t="s">
        <v>328</v>
      </c>
      <c r="I29" s="64">
        <v>2000</v>
      </c>
    </row>
    <row r="30" spans="1:9" s="91" customFormat="1" ht="24.75" customHeight="1">
      <c r="A30" s="95" t="s">
        <v>329</v>
      </c>
      <c r="B30" s="96" t="s">
        <v>179</v>
      </c>
      <c r="C30" s="96" t="s">
        <v>330</v>
      </c>
      <c r="D30" s="96" t="s">
        <v>331</v>
      </c>
      <c r="E30" s="96" t="s">
        <v>332</v>
      </c>
      <c r="F30" s="96" t="s">
        <v>117</v>
      </c>
      <c r="G30" s="96" t="s">
        <v>333</v>
      </c>
      <c r="H30" s="96" t="s">
        <v>334</v>
      </c>
      <c r="I30" s="64">
        <v>2000</v>
      </c>
    </row>
    <row r="31" spans="1:9" s="91" customFormat="1" ht="24.75" customHeight="1">
      <c r="A31" s="95" t="s">
        <v>335</v>
      </c>
      <c r="B31" s="96" t="s">
        <v>179</v>
      </c>
      <c r="C31" s="96" t="s">
        <v>336</v>
      </c>
      <c r="D31" s="96" t="s">
        <v>337</v>
      </c>
      <c r="E31" s="96" t="s">
        <v>338</v>
      </c>
      <c r="F31" s="96" t="s">
        <v>117</v>
      </c>
      <c r="G31" s="96" t="s">
        <v>339</v>
      </c>
      <c r="H31" s="96" t="s">
        <v>340</v>
      </c>
      <c r="I31" s="64">
        <v>2000</v>
      </c>
    </row>
    <row r="32" spans="1:9" s="91" customFormat="1" ht="24.75" customHeight="1">
      <c r="A32" s="97" t="s">
        <v>341</v>
      </c>
      <c r="B32" s="98" t="s">
        <v>342</v>
      </c>
      <c r="C32" s="98" t="s">
        <v>343</v>
      </c>
      <c r="D32" s="98" t="s">
        <v>344</v>
      </c>
      <c r="E32" s="98" t="s">
        <v>345</v>
      </c>
      <c r="F32" s="98" t="s">
        <v>117</v>
      </c>
      <c r="G32" s="98" t="s">
        <v>346</v>
      </c>
      <c r="H32" s="98" t="s">
        <v>347</v>
      </c>
      <c r="I32" s="100">
        <v>2000</v>
      </c>
    </row>
    <row r="33" spans="1:9" ht="24.75" customHeight="1">
      <c r="A33" s="95" t="s">
        <v>348</v>
      </c>
      <c r="B33" s="96" t="s">
        <v>243</v>
      </c>
      <c r="C33" s="96" t="s">
        <v>349</v>
      </c>
      <c r="D33" s="96" t="s">
        <v>350</v>
      </c>
      <c r="E33" s="96" t="s">
        <v>338</v>
      </c>
      <c r="F33" s="96" t="s">
        <v>117</v>
      </c>
      <c r="G33" s="96" t="s">
        <v>351</v>
      </c>
      <c r="H33" s="96" t="s">
        <v>352</v>
      </c>
      <c r="I33" s="64">
        <v>2000</v>
      </c>
    </row>
    <row r="34" spans="1:9" ht="24.75" customHeight="1">
      <c r="A34" s="97" t="s">
        <v>353</v>
      </c>
      <c r="B34" s="96" t="s">
        <v>243</v>
      </c>
      <c r="C34" s="96" t="s">
        <v>354</v>
      </c>
      <c r="D34" s="96" t="s">
        <v>355</v>
      </c>
      <c r="E34" s="96" t="s">
        <v>345</v>
      </c>
      <c r="F34" s="96" t="s">
        <v>117</v>
      </c>
      <c r="G34" s="96" t="s">
        <v>356</v>
      </c>
      <c r="H34" s="96" t="s">
        <v>357</v>
      </c>
      <c r="I34" s="64">
        <v>2000</v>
      </c>
    </row>
    <row r="35" spans="1:9" ht="24.75" customHeight="1">
      <c r="A35" s="95" t="s">
        <v>358</v>
      </c>
      <c r="B35" s="96" t="s">
        <v>243</v>
      </c>
      <c r="C35" s="96" t="s">
        <v>359</v>
      </c>
      <c r="D35" s="96" t="s">
        <v>250</v>
      </c>
      <c r="E35" s="96" t="s">
        <v>293</v>
      </c>
      <c r="F35" s="96" t="s">
        <v>117</v>
      </c>
      <c r="G35" s="96" t="s">
        <v>360</v>
      </c>
      <c r="H35" s="96" t="s">
        <v>361</v>
      </c>
      <c r="I35" s="64">
        <v>2000</v>
      </c>
    </row>
    <row r="36" spans="1:9" ht="24.75" customHeight="1">
      <c r="A36" s="97" t="s">
        <v>362</v>
      </c>
      <c r="B36" s="96" t="s">
        <v>243</v>
      </c>
      <c r="C36" s="96" t="s">
        <v>363</v>
      </c>
      <c r="D36" s="96" t="s">
        <v>250</v>
      </c>
      <c r="E36" s="96" t="s">
        <v>211</v>
      </c>
      <c r="F36" s="96" t="s">
        <v>117</v>
      </c>
      <c r="G36" s="96" t="s">
        <v>364</v>
      </c>
      <c r="H36" s="96" t="s">
        <v>365</v>
      </c>
      <c r="I36" s="64">
        <v>2000</v>
      </c>
    </row>
    <row r="37" spans="1:9" ht="24.75" customHeight="1">
      <c r="A37" s="95" t="s">
        <v>366</v>
      </c>
      <c r="B37" s="96" t="s">
        <v>243</v>
      </c>
      <c r="C37" s="96" t="s">
        <v>367</v>
      </c>
      <c r="D37" s="96" t="s">
        <v>250</v>
      </c>
      <c r="E37" s="96" t="s">
        <v>251</v>
      </c>
      <c r="F37" s="96" t="s">
        <v>117</v>
      </c>
      <c r="G37" s="96" t="s">
        <v>368</v>
      </c>
      <c r="H37" s="96" t="s">
        <v>369</v>
      </c>
      <c r="I37" s="64">
        <v>2000</v>
      </c>
    </row>
    <row r="38" spans="1:9" ht="24.75" customHeight="1">
      <c r="A38" s="95" t="s">
        <v>370</v>
      </c>
      <c r="B38" s="96" t="s">
        <v>243</v>
      </c>
      <c r="C38" s="96" t="s">
        <v>371</v>
      </c>
      <c r="D38" s="96" t="s">
        <v>309</v>
      </c>
      <c r="E38" s="96" t="s">
        <v>372</v>
      </c>
      <c r="F38" s="96" t="s">
        <v>373</v>
      </c>
      <c r="G38" s="96" t="s">
        <v>374</v>
      </c>
      <c r="H38" s="96" t="s">
        <v>375</v>
      </c>
      <c r="I38" s="64">
        <v>2000</v>
      </c>
    </row>
    <row r="39" ht="13.5">
      <c r="I39">
        <f>SUM(I3:I38)</f>
        <v>72000</v>
      </c>
    </row>
  </sheetData>
  <sheetProtection/>
  <mergeCells count="1">
    <mergeCell ref="A1:I1"/>
  </mergeCells>
  <printOptions/>
  <pageMargins left="0.71" right="0.14" top="0.75"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13"/>
  <sheetViews>
    <sheetView zoomScalePageLayoutView="0" workbookViewId="0" topLeftCell="A1">
      <pane ySplit="1" topLeftCell="A2" activePane="bottomLeft" state="frozen"/>
      <selection pane="topLeft" activeCell="A1" sqref="A1"/>
      <selection pane="bottomLeft" activeCell="E15" sqref="E15"/>
    </sheetView>
  </sheetViews>
  <sheetFormatPr defaultColWidth="9.00390625" defaultRowHeight="13.5"/>
  <cols>
    <col min="1" max="1" width="5.875" style="63" customWidth="1"/>
    <col min="2" max="2" width="9.00390625" style="63" customWidth="1"/>
    <col min="3" max="3" width="19.375" style="63" customWidth="1"/>
    <col min="4" max="4" width="23.50390625" style="63" customWidth="1"/>
    <col min="5" max="5" width="26.375" style="63" customWidth="1"/>
    <col min="6" max="6" width="9.00390625" style="77" customWidth="1"/>
    <col min="7" max="7" width="15.625" style="63" customWidth="1"/>
    <col min="8" max="8" width="16.50390625" style="63" customWidth="1"/>
    <col min="9" max="9" width="9.00390625" style="63" customWidth="1"/>
    <col min="10" max="10" width="10.50390625" style="63" bestFit="1" customWidth="1"/>
    <col min="11" max="16384" width="9.00390625" style="63" customWidth="1"/>
  </cols>
  <sheetData>
    <row r="1" spans="1:10" ht="13.5">
      <c r="A1" s="189" t="s">
        <v>377</v>
      </c>
      <c r="B1" s="190"/>
      <c r="C1" s="190"/>
      <c r="D1" s="190"/>
      <c r="E1" s="190"/>
      <c r="F1" s="190"/>
      <c r="G1" s="190"/>
      <c r="H1" s="190"/>
      <c r="I1" s="190"/>
      <c r="J1" s="67"/>
    </row>
    <row r="2" spans="1:10" s="72" customFormat="1" ht="37.5">
      <c r="A2" s="66" t="s">
        <v>118</v>
      </c>
      <c r="B2" s="66" t="s">
        <v>378</v>
      </c>
      <c r="C2" s="66" t="s">
        <v>379</v>
      </c>
      <c r="D2" s="66" t="s">
        <v>380</v>
      </c>
      <c r="E2" s="66" t="s">
        <v>381</v>
      </c>
      <c r="F2" s="79" t="s">
        <v>382</v>
      </c>
      <c r="G2" s="79" t="s">
        <v>383</v>
      </c>
      <c r="H2" s="66" t="s">
        <v>384</v>
      </c>
      <c r="I2" s="66" t="s">
        <v>161</v>
      </c>
      <c r="J2" s="86"/>
    </row>
    <row r="3" spans="1:10" ht="13.5">
      <c r="A3" s="68">
        <v>1</v>
      </c>
      <c r="B3" s="68" t="s">
        <v>385</v>
      </c>
      <c r="C3" s="68" t="s">
        <v>386</v>
      </c>
      <c r="D3" s="68" t="s">
        <v>387</v>
      </c>
      <c r="E3" s="68" t="s">
        <v>388</v>
      </c>
      <c r="F3" s="68" t="s">
        <v>127</v>
      </c>
      <c r="G3" s="68" t="s">
        <v>389</v>
      </c>
      <c r="H3" s="68" t="s">
        <v>390</v>
      </c>
      <c r="I3" s="68">
        <v>10000</v>
      </c>
      <c r="J3" s="67"/>
    </row>
    <row r="4" spans="1:10" ht="13.5">
      <c r="A4" s="68">
        <v>2</v>
      </c>
      <c r="B4" s="68" t="s">
        <v>391</v>
      </c>
      <c r="C4" s="68" t="s">
        <v>386</v>
      </c>
      <c r="D4" s="47" t="s">
        <v>392</v>
      </c>
      <c r="E4" s="68" t="s">
        <v>393</v>
      </c>
      <c r="F4" s="68" t="s">
        <v>141</v>
      </c>
      <c r="G4" s="68" t="s">
        <v>394</v>
      </c>
      <c r="H4" s="68" t="s">
        <v>395</v>
      </c>
      <c r="I4" s="68">
        <v>5000</v>
      </c>
      <c r="J4" s="67"/>
    </row>
    <row r="5" spans="1:10" ht="13.5">
      <c r="A5" s="78"/>
      <c r="B5" s="68" t="s">
        <v>396</v>
      </c>
      <c r="C5" s="80" t="s">
        <v>386</v>
      </c>
      <c r="D5" s="78" t="s">
        <v>397</v>
      </c>
      <c r="E5" s="78" t="s">
        <v>398</v>
      </c>
      <c r="F5" s="68" t="s">
        <v>141</v>
      </c>
      <c r="G5" s="68" t="s">
        <v>399</v>
      </c>
      <c r="H5" s="78"/>
      <c r="I5" s="78">
        <v>5000</v>
      </c>
      <c r="J5" s="67"/>
    </row>
    <row r="6" spans="1:10" s="73" customFormat="1" ht="13.5">
      <c r="A6" s="81">
        <v>8</v>
      </c>
      <c r="B6" s="81" t="s">
        <v>400</v>
      </c>
      <c r="C6" s="82" t="s">
        <v>386</v>
      </c>
      <c r="D6" s="81" t="s">
        <v>401</v>
      </c>
      <c r="E6" s="81" t="s">
        <v>402</v>
      </c>
      <c r="F6" s="81" t="s">
        <v>127</v>
      </c>
      <c r="G6" s="81" t="s">
        <v>403</v>
      </c>
      <c r="H6" s="81" t="s">
        <v>404</v>
      </c>
      <c r="I6" s="82">
        <v>5000</v>
      </c>
      <c r="J6" s="87"/>
    </row>
    <row r="7" spans="1:10" ht="13.5">
      <c r="A7" s="68">
        <v>3</v>
      </c>
      <c r="B7" s="68" t="s">
        <v>137</v>
      </c>
      <c r="C7" s="68" t="s">
        <v>386</v>
      </c>
      <c r="D7" s="68" t="s">
        <v>405</v>
      </c>
      <c r="E7" s="68" t="s">
        <v>406</v>
      </c>
      <c r="F7" s="68" t="s">
        <v>141</v>
      </c>
      <c r="G7" s="68" t="s">
        <v>407</v>
      </c>
      <c r="H7" s="68"/>
      <c r="I7" s="68">
        <v>3000</v>
      </c>
      <c r="J7" s="67"/>
    </row>
    <row r="8" spans="1:10" ht="13.5">
      <c r="A8" s="68">
        <v>4</v>
      </c>
      <c r="B8" s="68" t="s">
        <v>408</v>
      </c>
      <c r="C8" s="68" t="s">
        <v>386</v>
      </c>
      <c r="D8" s="68" t="s">
        <v>409</v>
      </c>
      <c r="E8" s="68" t="s">
        <v>410</v>
      </c>
      <c r="F8" s="68" t="s">
        <v>141</v>
      </c>
      <c r="G8" s="68" t="s">
        <v>411</v>
      </c>
      <c r="H8" s="68" t="s">
        <v>412</v>
      </c>
      <c r="I8" s="68">
        <v>3000</v>
      </c>
      <c r="J8" s="88"/>
    </row>
    <row r="9" spans="1:10" s="74" customFormat="1" ht="27">
      <c r="A9" s="83">
        <v>5</v>
      </c>
      <c r="B9" s="84" t="s">
        <v>158</v>
      </c>
      <c r="C9" s="84" t="s">
        <v>386</v>
      </c>
      <c r="D9" s="84" t="s">
        <v>413</v>
      </c>
      <c r="E9" s="84" t="s">
        <v>410</v>
      </c>
      <c r="F9" s="83" t="s">
        <v>141</v>
      </c>
      <c r="G9" s="84" t="s">
        <v>414</v>
      </c>
      <c r="H9" s="84" t="s">
        <v>415</v>
      </c>
      <c r="I9" s="83">
        <v>0</v>
      </c>
      <c r="J9" s="74" t="s">
        <v>416</v>
      </c>
    </row>
    <row r="10" spans="1:10" ht="27">
      <c r="A10" s="68">
        <v>6</v>
      </c>
      <c r="B10" s="68" t="s">
        <v>417</v>
      </c>
      <c r="C10" s="80" t="s">
        <v>386</v>
      </c>
      <c r="D10" s="80" t="s">
        <v>418</v>
      </c>
      <c r="E10" s="80" t="s">
        <v>410</v>
      </c>
      <c r="F10" s="68" t="s">
        <v>141</v>
      </c>
      <c r="G10" s="80" t="s">
        <v>419</v>
      </c>
      <c r="H10" s="80" t="s">
        <v>420</v>
      </c>
      <c r="I10" s="68">
        <v>3000</v>
      </c>
      <c r="J10" s="67"/>
    </row>
    <row r="11" spans="1:10" ht="27">
      <c r="A11" s="68">
        <v>7</v>
      </c>
      <c r="B11" s="68" t="s">
        <v>421</v>
      </c>
      <c r="C11" s="80" t="s">
        <v>386</v>
      </c>
      <c r="D11" s="68" t="s">
        <v>422</v>
      </c>
      <c r="E11" s="68" t="s">
        <v>410</v>
      </c>
      <c r="F11" s="68" t="s">
        <v>141</v>
      </c>
      <c r="G11" s="68" t="s">
        <v>423</v>
      </c>
      <c r="H11" s="67"/>
      <c r="I11" s="68">
        <v>3000</v>
      </c>
      <c r="J11" s="67"/>
    </row>
    <row r="12" spans="1:10" s="75" customFormat="1" ht="13.5">
      <c r="A12" s="78"/>
      <c r="B12" s="78" t="s">
        <v>424</v>
      </c>
      <c r="C12" s="78"/>
      <c r="D12" s="78" t="s">
        <v>425</v>
      </c>
      <c r="E12" s="78" t="s">
        <v>426</v>
      </c>
      <c r="F12" s="68" t="s">
        <v>141</v>
      </c>
      <c r="G12" s="78">
        <v>2014.12</v>
      </c>
      <c r="H12" s="78">
        <v>2018.12</v>
      </c>
      <c r="I12" s="78">
        <v>3000</v>
      </c>
      <c r="J12" s="67"/>
    </row>
    <row r="13" spans="2:9" s="76" customFormat="1" ht="13.5">
      <c r="B13" s="76" t="s">
        <v>239</v>
      </c>
      <c r="C13" s="76" t="s">
        <v>386</v>
      </c>
      <c r="D13" s="76" t="s">
        <v>427</v>
      </c>
      <c r="E13" s="76" t="s">
        <v>410</v>
      </c>
      <c r="F13" s="85" t="s">
        <v>141</v>
      </c>
      <c r="G13" s="76">
        <v>2015.4</v>
      </c>
      <c r="H13" s="76">
        <v>2020.4</v>
      </c>
      <c r="I13" s="89">
        <v>3000</v>
      </c>
    </row>
  </sheetData>
  <sheetProtection/>
  <autoFilter ref="A2:J13">
    <sortState ref="A3:J13">
      <sortCondition descending="1" sortBy="value" ref="I3:I13"/>
    </sortState>
  </autoFilter>
  <mergeCells count="1">
    <mergeCell ref="A1:I1"/>
  </mergeCells>
  <printOptions/>
  <pageMargins left="0.34" right="0.14"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6"/>
  <sheetViews>
    <sheetView zoomScalePageLayoutView="0" workbookViewId="0" topLeftCell="A1">
      <pane ySplit="1" topLeftCell="A2" activePane="bottomLeft" state="frozen"/>
      <selection pane="topLeft" activeCell="A1" sqref="A1"/>
      <selection pane="bottomLeft" activeCell="K7" sqref="K7"/>
    </sheetView>
  </sheetViews>
  <sheetFormatPr defaultColWidth="9.00390625" defaultRowHeight="13.5"/>
  <cols>
    <col min="3" max="3" width="19.375" style="0" customWidth="1"/>
    <col min="4" max="4" width="21.625" style="0" customWidth="1"/>
    <col min="6" max="6" width="10.00390625" style="0" customWidth="1"/>
    <col min="7" max="7" width="17.50390625" style="0" customWidth="1"/>
    <col min="8" max="8" width="12.375" style="0" customWidth="1"/>
  </cols>
  <sheetData>
    <row r="1" spans="1:9" ht="13.5">
      <c r="A1" s="191" t="s">
        <v>428</v>
      </c>
      <c r="B1" s="191"/>
      <c r="C1" s="191"/>
      <c r="D1" s="191"/>
      <c r="E1" s="191"/>
      <c r="F1" s="191"/>
      <c r="G1" s="191"/>
      <c r="H1" s="191"/>
      <c r="I1" s="191"/>
    </row>
    <row r="2" spans="1:9" ht="37.5">
      <c r="A2" s="65" t="s">
        <v>118</v>
      </c>
      <c r="B2" s="66" t="s">
        <v>378</v>
      </c>
      <c r="C2" s="66" t="s">
        <v>379</v>
      </c>
      <c r="D2" s="65" t="s">
        <v>429</v>
      </c>
      <c r="E2" s="65" t="s">
        <v>430</v>
      </c>
      <c r="F2" s="65" t="s">
        <v>431</v>
      </c>
      <c r="G2" s="65" t="s">
        <v>383</v>
      </c>
      <c r="H2" s="66" t="s">
        <v>384</v>
      </c>
      <c r="I2" s="66" t="s">
        <v>161</v>
      </c>
    </row>
    <row r="3" spans="1:9" s="63" customFormat="1" ht="13.5">
      <c r="A3" s="67"/>
      <c r="B3" s="67" t="s">
        <v>228</v>
      </c>
      <c r="C3" s="68" t="s">
        <v>386</v>
      </c>
      <c r="D3" s="67" t="s">
        <v>432</v>
      </c>
      <c r="E3" s="30" t="s">
        <v>433</v>
      </c>
      <c r="F3" s="68" t="s">
        <v>434</v>
      </c>
      <c r="G3" s="67"/>
      <c r="H3" s="67"/>
      <c r="I3" s="70">
        <v>5000</v>
      </c>
    </row>
    <row r="4" spans="1:9" s="63" customFormat="1" ht="27">
      <c r="A4" s="67"/>
      <c r="B4" s="47" t="s">
        <v>133</v>
      </c>
      <c r="C4" s="47" t="s">
        <v>386</v>
      </c>
      <c r="D4" s="47" t="s">
        <v>435</v>
      </c>
      <c r="E4" s="47" t="s">
        <v>433</v>
      </c>
      <c r="F4" s="47" t="s">
        <v>434</v>
      </c>
      <c r="G4" s="47" t="s">
        <v>436</v>
      </c>
      <c r="H4" s="47" t="s">
        <v>437</v>
      </c>
      <c r="I4" s="70">
        <v>5000</v>
      </c>
    </row>
    <row r="5" spans="2:9" ht="27">
      <c r="B5" s="69" t="s">
        <v>137</v>
      </c>
      <c r="C5" s="69" t="s">
        <v>386</v>
      </c>
      <c r="D5" s="69" t="s">
        <v>435</v>
      </c>
      <c r="E5" s="69" t="s">
        <v>433</v>
      </c>
      <c r="F5" s="69" t="s">
        <v>434</v>
      </c>
      <c r="G5" s="69" t="s">
        <v>436</v>
      </c>
      <c r="H5" s="69" t="s">
        <v>437</v>
      </c>
      <c r="I5" s="71">
        <v>5000</v>
      </c>
    </row>
    <row r="6" ht="13.5">
      <c r="I6">
        <f>SUM(I3:I5)</f>
        <v>15000</v>
      </c>
    </row>
  </sheetData>
  <sheetProtection/>
  <mergeCells count="1">
    <mergeCell ref="A1:I1"/>
  </mergeCells>
  <printOptions/>
  <pageMargins left="0.71" right="0.71" top="0.75" bottom="0.75"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O3"/>
  <sheetViews>
    <sheetView tabSelected="1" zoomScaleSheetLayoutView="100" zoomScalePageLayoutView="0" workbookViewId="0" topLeftCell="A1">
      <pane ySplit="1" topLeftCell="A2" activePane="bottomLeft" state="frozen"/>
      <selection pane="topLeft" activeCell="A1" sqref="A1"/>
      <selection pane="bottomLeft" activeCell="O15" sqref="O15"/>
    </sheetView>
  </sheetViews>
  <sheetFormatPr defaultColWidth="9.00390625" defaultRowHeight="13.5"/>
  <cols>
    <col min="15" max="15" width="9.00390625" style="60" customWidth="1"/>
  </cols>
  <sheetData>
    <row r="1" spans="1:15" s="57" customFormat="1" ht="35.25" customHeight="1">
      <c r="A1" s="61" t="s">
        <v>438</v>
      </c>
      <c r="B1" s="61" t="s">
        <v>177</v>
      </c>
      <c r="C1" s="61" t="s">
        <v>439</v>
      </c>
      <c r="D1" s="61" t="s">
        <v>170</v>
      </c>
      <c r="E1" s="61" t="s">
        <v>120</v>
      </c>
      <c r="F1" s="61" t="s">
        <v>440</v>
      </c>
      <c r="G1" s="61" t="s">
        <v>441</v>
      </c>
      <c r="H1" s="61" t="s">
        <v>160</v>
      </c>
      <c r="I1" s="61" t="s">
        <v>442</v>
      </c>
      <c r="J1" s="61" t="s">
        <v>443</v>
      </c>
      <c r="K1" s="61" t="s">
        <v>444</v>
      </c>
      <c r="L1" s="61" t="s">
        <v>445</v>
      </c>
      <c r="M1" s="61" t="s">
        <v>446</v>
      </c>
      <c r="N1" s="61" t="s">
        <v>447</v>
      </c>
      <c r="O1" s="196" t="s">
        <v>448</v>
      </c>
    </row>
    <row r="2" spans="1:15" s="58" customFormat="1" ht="14.25">
      <c r="A2" s="5" t="s">
        <v>449</v>
      </c>
      <c r="B2" s="5" t="s">
        <v>450</v>
      </c>
      <c r="C2" s="5" t="s">
        <v>27</v>
      </c>
      <c r="D2" s="5" t="s">
        <v>451</v>
      </c>
      <c r="E2" s="5" t="s">
        <v>451</v>
      </c>
      <c r="F2" s="5" t="s">
        <v>164</v>
      </c>
      <c r="G2" s="5" t="s">
        <v>164</v>
      </c>
      <c r="H2" s="5" t="s">
        <v>162</v>
      </c>
      <c r="I2" s="5" t="s">
        <v>158</v>
      </c>
      <c r="J2" s="5" t="s">
        <v>117</v>
      </c>
      <c r="K2" s="5">
        <v>4.2</v>
      </c>
      <c r="L2" s="5">
        <v>0</v>
      </c>
      <c r="M2" s="5" t="s">
        <v>452</v>
      </c>
      <c r="N2" s="5" t="s">
        <v>453</v>
      </c>
      <c r="O2" s="197">
        <f>(M2/10000)^0.95*393</f>
        <v>1536.311835328241</v>
      </c>
    </row>
    <row r="3" spans="1:15" s="59" customFormat="1" ht="14.25">
      <c r="A3" s="5" t="s">
        <v>454</v>
      </c>
      <c r="B3" s="5" t="s">
        <v>455</v>
      </c>
      <c r="C3" s="5" t="s">
        <v>27</v>
      </c>
      <c r="D3" s="5" t="s">
        <v>451</v>
      </c>
      <c r="E3" s="5" t="s">
        <v>451</v>
      </c>
      <c r="F3" s="5" t="s">
        <v>164</v>
      </c>
      <c r="G3" s="5" t="s">
        <v>164</v>
      </c>
      <c r="H3" s="5" t="s">
        <v>162</v>
      </c>
      <c r="I3" s="5" t="s">
        <v>135</v>
      </c>
      <c r="J3" s="5" t="s">
        <v>117</v>
      </c>
      <c r="K3" s="5">
        <v>561.6</v>
      </c>
      <c r="L3" s="5">
        <v>0</v>
      </c>
      <c r="M3" s="5" t="s">
        <v>456</v>
      </c>
      <c r="N3" s="5" t="s">
        <v>457</v>
      </c>
      <c r="O3" s="197">
        <f>(M3/10000)^0.95*393</f>
        <v>102625.9505042022</v>
      </c>
    </row>
  </sheetData>
  <sheetProtection/>
  <printOptions/>
  <pageMargins left="0.75" right="0.75" top="0.46" bottom="0.98"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6"/>
  <sheetViews>
    <sheetView zoomScalePageLayoutView="0" workbookViewId="0" topLeftCell="A1">
      <pane ySplit="2" topLeftCell="A3" activePane="bottomLeft" state="frozen"/>
      <selection pane="topLeft" activeCell="A1" sqref="A1"/>
      <selection pane="bottomLeft" activeCell="I9" sqref="I9"/>
    </sheetView>
  </sheetViews>
  <sheetFormatPr defaultColWidth="9.00390625" defaultRowHeight="13.5"/>
  <cols>
    <col min="2" max="2" width="7.75390625" style="0" customWidth="1"/>
    <col min="3" max="3" width="24.00390625" style="0" customWidth="1"/>
    <col min="4" max="4" width="7.75390625" style="0" customWidth="1"/>
    <col min="5" max="5" width="11.875" style="0" customWidth="1"/>
  </cols>
  <sheetData>
    <row r="1" spans="1:5" ht="22.5">
      <c r="A1" s="192" t="s">
        <v>458</v>
      </c>
      <c r="B1" s="192"/>
      <c r="C1" s="192"/>
      <c r="D1" s="192"/>
      <c r="E1" s="192"/>
    </row>
    <row r="2" spans="1:5" ht="18.75">
      <c r="A2" s="55" t="s">
        <v>118</v>
      </c>
      <c r="B2" s="55" t="s">
        <v>378</v>
      </c>
      <c r="C2" s="55" t="s">
        <v>379</v>
      </c>
      <c r="D2" s="55" t="s">
        <v>459</v>
      </c>
      <c r="E2" s="55" t="s">
        <v>161</v>
      </c>
    </row>
    <row r="3" spans="1:5" ht="14.25">
      <c r="A3" s="56">
        <v>1</v>
      </c>
      <c r="B3" s="56" t="s">
        <v>396</v>
      </c>
      <c r="C3" s="56" t="s">
        <v>117</v>
      </c>
      <c r="D3" s="56" t="s">
        <v>460</v>
      </c>
      <c r="E3" s="56">
        <v>6000</v>
      </c>
    </row>
    <row r="4" spans="1:5" ht="14.25">
      <c r="A4" s="56">
        <v>2</v>
      </c>
      <c r="B4" s="56" t="s">
        <v>131</v>
      </c>
      <c r="C4" s="56" t="s">
        <v>117</v>
      </c>
      <c r="D4" s="56" t="s">
        <v>460</v>
      </c>
      <c r="E4" s="56">
        <v>6000</v>
      </c>
    </row>
    <row r="5" spans="1:5" ht="14.25">
      <c r="A5" s="56">
        <v>3</v>
      </c>
      <c r="B5" s="56" t="s">
        <v>135</v>
      </c>
      <c r="C5" s="56" t="s">
        <v>117</v>
      </c>
      <c r="D5" s="56" t="s">
        <v>460</v>
      </c>
      <c r="E5" s="56">
        <v>6000</v>
      </c>
    </row>
    <row r="6" ht="13.5">
      <c r="E6">
        <f>SUM(E3:E5)</f>
        <v>18000</v>
      </c>
    </row>
  </sheetData>
  <sheetProtection/>
  <mergeCells count="1">
    <mergeCell ref="A1:E1"/>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35"/>
  <sheetViews>
    <sheetView zoomScaleSheetLayoutView="100" zoomScalePageLayoutView="0" workbookViewId="0" topLeftCell="A36">
      <selection activeCell="O35" sqref="O35"/>
    </sheetView>
  </sheetViews>
  <sheetFormatPr defaultColWidth="9.00390625" defaultRowHeight="13.5"/>
  <cols>
    <col min="1" max="1" width="10.875" style="13" customWidth="1"/>
    <col min="2" max="2" width="27.25390625" style="13" customWidth="1"/>
    <col min="3" max="4" width="9.00390625" style="13" customWidth="1"/>
    <col min="5" max="5" width="9.625" style="13" customWidth="1"/>
    <col min="6" max="7" width="9.00390625" style="13" customWidth="1"/>
    <col min="8" max="8" width="6.00390625" style="13" customWidth="1"/>
    <col min="9" max="9" width="9.00390625" style="13" customWidth="1"/>
    <col min="10" max="10" width="6.75390625" style="13" customWidth="1"/>
    <col min="11" max="12" width="9.00390625" style="13" customWidth="1"/>
    <col min="13" max="13" width="10.75390625" style="13" customWidth="1"/>
    <col min="14" max="14" width="9.00390625" style="13" customWidth="1"/>
    <col min="15" max="15" width="12.625" style="13" bestFit="1" customWidth="1"/>
    <col min="16" max="223" width="9.00390625" style="13" customWidth="1"/>
    <col min="224" max="16384" width="9.00390625" style="14" customWidth="1"/>
  </cols>
  <sheetData>
    <row r="1" spans="1:15" ht="25.5">
      <c r="A1" s="193" t="s">
        <v>117</v>
      </c>
      <c r="B1" s="194"/>
      <c r="C1" s="194"/>
      <c r="D1" s="194"/>
      <c r="E1" s="194"/>
      <c r="F1" s="194"/>
      <c r="G1" s="194"/>
      <c r="H1" s="194"/>
      <c r="I1" s="194"/>
      <c r="J1" s="194"/>
      <c r="K1" s="194"/>
      <c r="L1" s="194"/>
      <c r="M1" s="194"/>
      <c r="N1" s="194"/>
      <c r="O1" s="195"/>
    </row>
    <row r="2" spans="1:15" ht="40.5">
      <c r="A2" s="15" t="s">
        <v>438</v>
      </c>
      <c r="B2" s="15" t="s">
        <v>177</v>
      </c>
      <c r="C2" s="16" t="s">
        <v>461</v>
      </c>
      <c r="D2" s="15" t="s">
        <v>439</v>
      </c>
      <c r="E2" s="15" t="s">
        <v>170</v>
      </c>
      <c r="F2" s="16" t="s">
        <v>120</v>
      </c>
      <c r="G2" s="15" t="s">
        <v>440</v>
      </c>
      <c r="H2" s="15" t="s">
        <v>441</v>
      </c>
      <c r="I2" s="15" t="s">
        <v>160</v>
      </c>
      <c r="J2" s="15" t="s">
        <v>442</v>
      </c>
      <c r="K2" s="15" t="s">
        <v>443</v>
      </c>
      <c r="L2" s="15" t="s">
        <v>444</v>
      </c>
      <c r="M2" s="15" t="s">
        <v>447</v>
      </c>
      <c r="N2" s="15" t="s">
        <v>462</v>
      </c>
      <c r="O2" s="39" t="s">
        <v>463</v>
      </c>
    </row>
    <row r="3" spans="1:15" ht="24">
      <c r="A3" s="17" t="s">
        <v>464</v>
      </c>
      <c r="B3" s="18" t="s">
        <v>465</v>
      </c>
      <c r="C3" s="19">
        <v>51502270</v>
      </c>
      <c r="D3" s="20" t="s">
        <v>466</v>
      </c>
      <c r="E3" s="21" t="s">
        <v>467</v>
      </c>
      <c r="F3" s="20" t="s">
        <v>179</v>
      </c>
      <c r="G3" s="22" t="s">
        <v>468</v>
      </c>
      <c r="H3" s="23"/>
      <c r="I3" s="21" t="s">
        <v>469</v>
      </c>
      <c r="J3" s="17" t="s">
        <v>470</v>
      </c>
      <c r="K3" s="18" t="s">
        <v>117</v>
      </c>
      <c r="L3" s="23"/>
      <c r="M3" s="21" t="s">
        <v>471</v>
      </c>
      <c r="N3" s="30">
        <v>12.6</v>
      </c>
      <c r="O3" s="40">
        <v>18709.416648692913</v>
      </c>
    </row>
    <row r="4" spans="1:15" ht="24">
      <c r="A4" s="17" t="s">
        <v>472</v>
      </c>
      <c r="B4" s="18" t="s">
        <v>473</v>
      </c>
      <c r="C4" s="19">
        <v>51574207</v>
      </c>
      <c r="D4" s="20" t="s">
        <v>466</v>
      </c>
      <c r="E4" s="21" t="s">
        <v>467</v>
      </c>
      <c r="F4" s="20" t="s">
        <v>196</v>
      </c>
      <c r="G4" s="22" t="s">
        <v>468</v>
      </c>
      <c r="H4" s="23"/>
      <c r="I4" s="21" t="s">
        <v>469</v>
      </c>
      <c r="J4" s="17" t="s">
        <v>137</v>
      </c>
      <c r="K4" s="18" t="s">
        <v>117</v>
      </c>
      <c r="L4" s="23"/>
      <c r="M4" s="21" t="s">
        <v>471</v>
      </c>
      <c r="N4" s="30">
        <v>32</v>
      </c>
      <c r="O4" s="40">
        <v>38232.226330826794</v>
      </c>
    </row>
    <row r="5" spans="1:15" ht="24">
      <c r="A5" s="17" t="s">
        <v>474</v>
      </c>
      <c r="B5" s="18" t="s">
        <v>475</v>
      </c>
      <c r="C5" s="19">
        <v>21504083</v>
      </c>
      <c r="D5" s="20" t="s">
        <v>466</v>
      </c>
      <c r="E5" s="21" t="s">
        <v>467</v>
      </c>
      <c r="F5" s="20" t="s">
        <v>179</v>
      </c>
      <c r="G5" s="22" t="s">
        <v>468</v>
      </c>
      <c r="H5" s="23"/>
      <c r="I5" s="21" t="s">
        <v>469</v>
      </c>
      <c r="J5" s="17" t="s">
        <v>476</v>
      </c>
      <c r="K5" s="18" t="s">
        <v>117</v>
      </c>
      <c r="L5" s="23"/>
      <c r="M5" s="21" t="s">
        <v>471</v>
      </c>
      <c r="N5" s="30">
        <v>12</v>
      </c>
      <c r="O5" s="40">
        <v>18088.477819119482</v>
      </c>
    </row>
    <row r="6" spans="1:15" ht="24">
      <c r="A6" s="17" t="s">
        <v>477</v>
      </c>
      <c r="B6" s="18" t="s">
        <v>478</v>
      </c>
      <c r="C6" s="19">
        <v>51503187</v>
      </c>
      <c r="D6" s="20" t="s">
        <v>466</v>
      </c>
      <c r="E6" s="21" t="s">
        <v>467</v>
      </c>
      <c r="F6" s="20" t="s">
        <v>179</v>
      </c>
      <c r="G6" s="22" t="s">
        <v>468</v>
      </c>
      <c r="H6" s="23"/>
      <c r="I6" s="21" t="s">
        <v>469</v>
      </c>
      <c r="J6" s="17" t="s">
        <v>372</v>
      </c>
      <c r="K6" s="18" t="s">
        <v>117</v>
      </c>
      <c r="L6" s="23"/>
      <c r="M6" s="21" t="s">
        <v>471</v>
      </c>
      <c r="N6" s="30">
        <v>12</v>
      </c>
      <c r="O6" s="40">
        <v>18088.477819119482</v>
      </c>
    </row>
    <row r="7" spans="1:15" ht="24">
      <c r="A7" s="17" t="s">
        <v>479</v>
      </c>
      <c r="B7" s="18" t="s">
        <v>480</v>
      </c>
      <c r="C7" s="19">
        <v>61501408</v>
      </c>
      <c r="D7" s="20" t="s">
        <v>466</v>
      </c>
      <c r="E7" s="21" t="s">
        <v>467</v>
      </c>
      <c r="F7" s="20" t="s">
        <v>179</v>
      </c>
      <c r="G7" s="22" t="s">
        <v>468</v>
      </c>
      <c r="H7" s="23"/>
      <c r="I7" s="21" t="s">
        <v>469</v>
      </c>
      <c r="J7" s="17" t="s">
        <v>166</v>
      </c>
      <c r="K7" s="18" t="s">
        <v>117</v>
      </c>
      <c r="L7" s="23"/>
      <c r="M7" s="41" t="s">
        <v>471</v>
      </c>
      <c r="N7" s="30">
        <v>13.8</v>
      </c>
      <c r="O7" s="40">
        <v>19946.933064961784</v>
      </c>
    </row>
    <row r="8" spans="1:15" ht="24">
      <c r="A8" s="17" t="s">
        <v>481</v>
      </c>
      <c r="B8" s="18" t="s">
        <v>482</v>
      </c>
      <c r="C8" s="19">
        <v>51403191</v>
      </c>
      <c r="D8" s="20" t="s">
        <v>466</v>
      </c>
      <c r="E8" s="21" t="s">
        <v>467</v>
      </c>
      <c r="F8" s="20" t="s">
        <v>179</v>
      </c>
      <c r="G8" s="22" t="s">
        <v>468</v>
      </c>
      <c r="H8" s="23"/>
      <c r="I8" s="21" t="s">
        <v>469</v>
      </c>
      <c r="J8" s="17" t="s">
        <v>483</v>
      </c>
      <c r="K8" s="18" t="s">
        <v>117</v>
      </c>
      <c r="L8" s="23"/>
      <c r="M8" s="21" t="s">
        <v>484</v>
      </c>
      <c r="N8" s="30">
        <v>10</v>
      </c>
      <c r="O8" s="40">
        <v>16006.949085951761</v>
      </c>
    </row>
    <row r="9" spans="1:15" ht="24">
      <c r="A9" s="17" t="s">
        <v>485</v>
      </c>
      <c r="B9" s="18" t="s">
        <v>486</v>
      </c>
      <c r="C9" s="19">
        <v>51574206</v>
      </c>
      <c r="D9" s="20" t="s">
        <v>466</v>
      </c>
      <c r="E9" s="21" t="s">
        <v>467</v>
      </c>
      <c r="F9" s="20" t="s">
        <v>196</v>
      </c>
      <c r="G9" s="22" t="s">
        <v>468</v>
      </c>
      <c r="H9" s="23"/>
      <c r="I9" s="21" t="s">
        <v>469</v>
      </c>
      <c r="J9" s="42" t="s">
        <v>261</v>
      </c>
      <c r="K9" s="18" t="s">
        <v>117</v>
      </c>
      <c r="L9" s="23"/>
      <c r="M9" s="21" t="s">
        <v>471</v>
      </c>
      <c r="N9" s="30">
        <v>32.5</v>
      </c>
      <c r="O9" s="40">
        <v>38725.32554410703</v>
      </c>
    </row>
    <row r="10" spans="1:15" ht="24">
      <c r="A10" s="24" t="s">
        <v>487</v>
      </c>
      <c r="B10" s="24" t="s">
        <v>356</v>
      </c>
      <c r="C10" s="25"/>
      <c r="D10" s="26" t="s">
        <v>466</v>
      </c>
      <c r="E10" s="27" t="s">
        <v>467</v>
      </c>
      <c r="F10" s="26" t="s">
        <v>488</v>
      </c>
      <c r="G10" s="28" t="s">
        <v>468</v>
      </c>
      <c r="H10" s="29"/>
      <c r="I10" s="27" t="s">
        <v>469</v>
      </c>
      <c r="J10" s="27" t="s">
        <v>345</v>
      </c>
      <c r="K10" s="24" t="s">
        <v>117</v>
      </c>
      <c r="L10" s="29"/>
      <c r="M10" s="43" t="s">
        <v>489</v>
      </c>
      <c r="N10" s="44">
        <v>24</v>
      </c>
      <c r="O10" s="45">
        <v>30285</v>
      </c>
    </row>
    <row r="11" spans="1:15" ht="24">
      <c r="A11" s="21" t="s">
        <v>490</v>
      </c>
      <c r="B11" s="21" t="s">
        <v>491</v>
      </c>
      <c r="C11" s="19"/>
      <c r="D11" s="20" t="s">
        <v>466</v>
      </c>
      <c r="E11" s="21" t="s">
        <v>171</v>
      </c>
      <c r="F11" s="21" t="s">
        <v>492</v>
      </c>
      <c r="G11" s="20" t="s">
        <v>493</v>
      </c>
      <c r="H11" s="23"/>
      <c r="I11" s="20" t="s">
        <v>469</v>
      </c>
      <c r="J11" s="21" t="s">
        <v>391</v>
      </c>
      <c r="K11" s="46" t="s">
        <v>117</v>
      </c>
      <c r="L11" s="23"/>
      <c r="M11" s="21" t="s">
        <v>494</v>
      </c>
      <c r="N11" s="47">
        <v>3</v>
      </c>
      <c r="O11" s="48">
        <v>4731.966839785495</v>
      </c>
    </row>
    <row r="12" spans="1:15" ht="36">
      <c r="A12" s="21" t="s">
        <v>495</v>
      </c>
      <c r="B12" s="21" t="s">
        <v>496</v>
      </c>
      <c r="C12" s="19"/>
      <c r="D12" s="20" t="s">
        <v>466</v>
      </c>
      <c r="E12" s="21" t="s">
        <v>171</v>
      </c>
      <c r="F12" s="21" t="s">
        <v>497</v>
      </c>
      <c r="G12" s="20" t="s">
        <v>493</v>
      </c>
      <c r="H12" s="23"/>
      <c r="I12" s="20" t="s">
        <v>469</v>
      </c>
      <c r="J12" s="21" t="s">
        <v>338</v>
      </c>
      <c r="K12" s="46" t="s">
        <v>117</v>
      </c>
      <c r="L12" s="23"/>
      <c r="M12" s="21" t="s">
        <v>494</v>
      </c>
      <c r="N12" s="47">
        <v>3</v>
      </c>
      <c r="O12" s="48">
        <v>4731.966839785495</v>
      </c>
    </row>
    <row r="13" spans="1:15" ht="36">
      <c r="A13" s="21" t="s">
        <v>498</v>
      </c>
      <c r="B13" s="21" t="s">
        <v>499</v>
      </c>
      <c r="C13" s="19"/>
      <c r="D13" s="20" t="s">
        <v>466</v>
      </c>
      <c r="E13" s="21" t="s">
        <v>500</v>
      </c>
      <c r="F13" s="21" t="s">
        <v>501</v>
      </c>
      <c r="G13" s="20" t="s">
        <v>493</v>
      </c>
      <c r="H13" s="23"/>
      <c r="I13" s="20" t="s">
        <v>502</v>
      </c>
      <c r="J13" s="21" t="s">
        <v>338</v>
      </c>
      <c r="K13" s="46" t="s">
        <v>117</v>
      </c>
      <c r="L13" s="23"/>
      <c r="M13" s="21" t="s">
        <v>503</v>
      </c>
      <c r="N13" s="47">
        <v>3</v>
      </c>
      <c r="O13" s="48">
        <v>2231.9668397854953</v>
      </c>
    </row>
    <row r="14" spans="1:15" ht="36">
      <c r="A14" s="21" t="s">
        <v>504</v>
      </c>
      <c r="B14" s="21" t="s">
        <v>505</v>
      </c>
      <c r="C14" s="19"/>
      <c r="D14" s="20" t="s">
        <v>466</v>
      </c>
      <c r="E14" s="21" t="s">
        <v>500</v>
      </c>
      <c r="F14" s="21" t="s">
        <v>501</v>
      </c>
      <c r="G14" s="20" t="s">
        <v>493</v>
      </c>
      <c r="H14" s="23"/>
      <c r="I14" s="20" t="s">
        <v>502</v>
      </c>
      <c r="J14" s="21" t="s">
        <v>205</v>
      </c>
      <c r="K14" s="46" t="s">
        <v>117</v>
      </c>
      <c r="L14" s="23"/>
      <c r="M14" s="21" t="s">
        <v>503</v>
      </c>
      <c r="N14" s="47">
        <v>2</v>
      </c>
      <c r="O14" s="48">
        <v>1518.451909069857</v>
      </c>
    </row>
    <row r="15" spans="1:15" ht="36">
      <c r="A15" s="21" t="s">
        <v>506</v>
      </c>
      <c r="B15" s="21" t="s">
        <v>507</v>
      </c>
      <c r="C15" s="19"/>
      <c r="D15" s="20" t="s">
        <v>466</v>
      </c>
      <c r="E15" s="21" t="s">
        <v>500</v>
      </c>
      <c r="F15" s="21" t="s">
        <v>501</v>
      </c>
      <c r="G15" s="20" t="s">
        <v>493</v>
      </c>
      <c r="H15" s="23"/>
      <c r="I15" s="20" t="s">
        <v>502</v>
      </c>
      <c r="J15" s="21" t="s">
        <v>508</v>
      </c>
      <c r="K15" s="46" t="s">
        <v>117</v>
      </c>
      <c r="L15" s="23"/>
      <c r="M15" s="21" t="s">
        <v>503</v>
      </c>
      <c r="N15" s="47">
        <v>2</v>
      </c>
      <c r="O15" s="48">
        <v>1518.451909069857</v>
      </c>
    </row>
    <row r="16" spans="1:15" ht="24">
      <c r="A16" s="21" t="s">
        <v>509</v>
      </c>
      <c r="B16" s="21" t="s">
        <v>510</v>
      </c>
      <c r="C16" s="19"/>
      <c r="D16" s="20" t="s">
        <v>466</v>
      </c>
      <c r="E16" s="21" t="s">
        <v>500</v>
      </c>
      <c r="F16" s="21" t="s">
        <v>492</v>
      </c>
      <c r="G16" s="20" t="s">
        <v>493</v>
      </c>
      <c r="H16" s="23"/>
      <c r="I16" s="20" t="s">
        <v>469</v>
      </c>
      <c r="J16" s="21" t="s">
        <v>199</v>
      </c>
      <c r="K16" s="46" t="s">
        <v>117</v>
      </c>
      <c r="L16" s="23"/>
      <c r="M16" s="21" t="s">
        <v>503</v>
      </c>
      <c r="N16" s="47">
        <v>3</v>
      </c>
      <c r="O16" s="48">
        <v>4731.966839785495</v>
      </c>
    </row>
    <row r="17" spans="1:15" ht="36">
      <c r="A17" s="21" t="s">
        <v>511</v>
      </c>
      <c r="B17" s="21" t="s">
        <v>512</v>
      </c>
      <c r="C17" s="19"/>
      <c r="D17" s="20" t="s">
        <v>466</v>
      </c>
      <c r="E17" s="21" t="s">
        <v>500</v>
      </c>
      <c r="F17" s="21" t="s">
        <v>501</v>
      </c>
      <c r="G17" s="20" t="s">
        <v>493</v>
      </c>
      <c r="H17" s="23"/>
      <c r="I17" s="20" t="s">
        <v>502</v>
      </c>
      <c r="J17" s="21" t="s">
        <v>476</v>
      </c>
      <c r="K17" s="46" t="s">
        <v>117</v>
      </c>
      <c r="L17" s="23"/>
      <c r="M17" s="21" t="s">
        <v>503</v>
      </c>
      <c r="N17" s="47">
        <v>3</v>
      </c>
      <c r="O17" s="48">
        <v>2231.9668397854953</v>
      </c>
    </row>
    <row r="18" spans="1:15" ht="36">
      <c r="A18" s="21" t="s">
        <v>513</v>
      </c>
      <c r="B18" s="21" t="s">
        <v>514</v>
      </c>
      <c r="C18" s="19"/>
      <c r="D18" s="20" t="s">
        <v>466</v>
      </c>
      <c r="E18" s="21" t="s">
        <v>500</v>
      </c>
      <c r="F18" s="21" t="s">
        <v>515</v>
      </c>
      <c r="G18" s="20" t="s">
        <v>493</v>
      </c>
      <c r="H18" s="23"/>
      <c r="I18" s="20" t="s">
        <v>469</v>
      </c>
      <c r="J18" s="21" t="s">
        <v>516</v>
      </c>
      <c r="K18" s="46" t="s">
        <v>117</v>
      </c>
      <c r="L18" s="23"/>
      <c r="M18" s="21" t="s">
        <v>503</v>
      </c>
      <c r="N18" s="47">
        <v>3</v>
      </c>
      <c r="O18" s="48">
        <v>4731.966839785495</v>
      </c>
    </row>
    <row r="19" spans="1:15" ht="24">
      <c r="A19" s="30" t="s">
        <v>517</v>
      </c>
      <c r="B19" s="30" t="s">
        <v>518</v>
      </c>
      <c r="C19" s="23"/>
      <c r="D19" s="20" t="s">
        <v>466</v>
      </c>
      <c r="E19" s="30" t="s">
        <v>171</v>
      </c>
      <c r="F19" s="23"/>
      <c r="G19" s="31" t="s">
        <v>141</v>
      </c>
      <c r="H19" s="23"/>
      <c r="I19" s="31" t="s">
        <v>128</v>
      </c>
      <c r="J19" s="30" t="s">
        <v>131</v>
      </c>
      <c r="K19" s="30" t="s">
        <v>117</v>
      </c>
      <c r="L19" s="23"/>
      <c r="M19" s="30" t="s">
        <v>519</v>
      </c>
      <c r="N19" s="23">
        <v>10</v>
      </c>
      <c r="O19" s="49">
        <f aca="true" t="shared" si="0" ref="O19:O24">786*POWER(N19,0.95)</f>
        <v>7005.232373731239</v>
      </c>
    </row>
    <row r="20" spans="1:15" ht="24">
      <c r="A20" s="30" t="s">
        <v>520</v>
      </c>
      <c r="B20" s="30" t="s">
        <v>521</v>
      </c>
      <c r="C20" s="23"/>
      <c r="D20" s="20" t="s">
        <v>466</v>
      </c>
      <c r="E20" s="30" t="s">
        <v>171</v>
      </c>
      <c r="F20" s="23"/>
      <c r="G20" s="31" t="s">
        <v>141</v>
      </c>
      <c r="H20" s="23"/>
      <c r="I20" s="31" t="s">
        <v>128</v>
      </c>
      <c r="J20" s="30" t="s">
        <v>508</v>
      </c>
      <c r="K20" s="30" t="s">
        <v>117</v>
      </c>
      <c r="L20" s="23"/>
      <c r="M20" s="30" t="s">
        <v>494</v>
      </c>
      <c r="N20" s="23">
        <v>20</v>
      </c>
      <c r="O20" s="49">
        <f t="shared" si="0"/>
        <v>13533.216884694868</v>
      </c>
    </row>
    <row r="21" spans="1:15" ht="24">
      <c r="A21" s="30" t="s">
        <v>522</v>
      </c>
      <c r="B21" s="30" t="s">
        <v>523</v>
      </c>
      <c r="C21" s="23"/>
      <c r="D21" s="20" t="s">
        <v>466</v>
      </c>
      <c r="E21" s="30" t="s">
        <v>171</v>
      </c>
      <c r="F21" s="23"/>
      <c r="G21" s="31" t="s">
        <v>141</v>
      </c>
      <c r="H21" s="23"/>
      <c r="I21" s="31" t="s">
        <v>128</v>
      </c>
      <c r="J21" s="30" t="s">
        <v>524</v>
      </c>
      <c r="K21" s="30" t="s">
        <v>117</v>
      </c>
      <c r="L21" s="23"/>
      <c r="M21" s="30" t="s">
        <v>494</v>
      </c>
      <c r="N21" s="23">
        <v>30</v>
      </c>
      <c r="O21" s="49">
        <f t="shared" si="0"/>
        <v>19892.42539842234</v>
      </c>
    </row>
    <row r="22" spans="1:15" ht="24">
      <c r="A22" s="30" t="s">
        <v>525</v>
      </c>
      <c r="B22" s="30" t="s">
        <v>526</v>
      </c>
      <c r="C22" s="23"/>
      <c r="D22" s="20" t="s">
        <v>466</v>
      </c>
      <c r="E22" s="30" t="s">
        <v>527</v>
      </c>
      <c r="F22" s="23"/>
      <c r="G22" s="31" t="s">
        <v>141</v>
      </c>
      <c r="H22" s="23"/>
      <c r="I22" s="31" t="s">
        <v>128</v>
      </c>
      <c r="J22" s="30" t="s">
        <v>400</v>
      </c>
      <c r="K22" s="30" t="s">
        <v>117</v>
      </c>
      <c r="L22" s="23"/>
      <c r="M22" s="30" t="s">
        <v>528</v>
      </c>
      <c r="N22" s="23">
        <v>10</v>
      </c>
      <c r="O22" s="49">
        <f t="shared" si="0"/>
        <v>7005.232373731239</v>
      </c>
    </row>
    <row r="23" spans="1:15" ht="24">
      <c r="A23" s="30" t="s">
        <v>529</v>
      </c>
      <c r="B23" s="30" t="s">
        <v>530</v>
      </c>
      <c r="C23" s="23"/>
      <c r="D23" s="20" t="s">
        <v>466</v>
      </c>
      <c r="E23" s="30" t="s">
        <v>171</v>
      </c>
      <c r="F23" s="23"/>
      <c r="G23" s="31" t="s">
        <v>141</v>
      </c>
      <c r="H23" s="23"/>
      <c r="I23" s="31" t="s">
        <v>128</v>
      </c>
      <c r="J23" s="30" t="s">
        <v>222</v>
      </c>
      <c r="K23" s="30" t="s">
        <v>117</v>
      </c>
      <c r="L23" s="23"/>
      <c r="M23" s="30" t="s">
        <v>531</v>
      </c>
      <c r="N23" s="23">
        <v>5</v>
      </c>
      <c r="O23" s="49">
        <f t="shared" si="0"/>
        <v>3626.1356799410114</v>
      </c>
    </row>
    <row r="24" spans="1:15" ht="24">
      <c r="A24" s="30" t="s">
        <v>532</v>
      </c>
      <c r="B24" s="30" t="s">
        <v>533</v>
      </c>
      <c r="C24" s="23"/>
      <c r="D24" s="20" t="s">
        <v>466</v>
      </c>
      <c r="E24" s="30" t="s">
        <v>171</v>
      </c>
      <c r="F24" s="23"/>
      <c r="G24" s="31" t="s">
        <v>141</v>
      </c>
      <c r="H24" s="23"/>
      <c r="I24" s="31" t="s">
        <v>128</v>
      </c>
      <c r="J24" s="30" t="s">
        <v>534</v>
      </c>
      <c r="K24" s="30" t="s">
        <v>117</v>
      </c>
      <c r="L24" s="23"/>
      <c r="M24" s="30" t="s">
        <v>531</v>
      </c>
      <c r="N24" s="23">
        <v>10</v>
      </c>
      <c r="O24" s="49">
        <f t="shared" si="0"/>
        <v>7005.232373731239</v>
      </c>
    </row>
    <row r="25" spans="1:256" s="11" customFormat="1" ht="24">
      <c r="A25" s="32" t="s">
        <v>535</v>
      </c>
      <c r="B25" s="32" t="s">
        <v>536</v>
      </c>
      <c r="C25" s="33"/>
      <c r="D25" s="26" t="s">
        <v>466</v>
      </c>
      <c r="E25" s="32" t="s">
        <v>537</v>
      </c>
      <c r="F25" s="33"/>
      <c r="G25" s="34" t="s">
        <v>127</v>
      </c>
      <c r="H25" s="33"/>
      <c r="I25" s="34" t="s">
        <v>128</v>
      </c>
      <c r="J25" s="32" t="s">
        <v>158</v>
      </c>
      <c r="K25" s="32" t="s">
        <v>117</v>
      </c>
      <c r="L25" s="33"/>
      <c r="M25" s="32" t="s">
        <v>538</v>
      </c>
      <c r="N25" s="33">
        <v>12.6</v>
      </c>
      <c r="O25" s="50">
        <f>1235*POWER(N25,0.95)</f>
        <v>13709.416648692919</v>
      </c>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1:15" ht="24">
      <c r="A26" s="30" t="s">
        <v>539</v>
      </c>
      <c r="B26" s="30" t="s">
        <v>540</v>
      </c>
      <c r="C26" s="23"/>
      <c r="D26" s="20" t="s">
        <v>466</v>
      </c>
      <c r="E26" s="30" t="s">
        <v>541</v>
      </c>
      <c r="F26" s="23"/>
      <c r="G26" s="31" t="s">
        <v>141</v>
      </c>
      <c r="H26" s="23"/>
      <c r="I26" s="31" t="s">
        <v>542</v>
      </c>
      <c r="J26" s="30" t="s">
        <v>385</v>
      </c>
      <c r="K26" s="30" t="s">
        <v>117</v>
      </c>
      <c r="L26" s="23"/>
      <c r="M26" s="30" t="s">
        <v>543</v>
      </c>
      <c r="N26" s="23">
        <v>3</v>
      </c>
      <c r="O26" s="49">
        <f>2500+786*POWER(N26,0.95)</f>
        <v>4731.966839785495</v>
      </c>
    </row>
    <row r="27" spans="1:15" ht="36">
      <c r="A27" s="30" t="s">
        <v>544</v>
      </c>
      <c r="B27" s="30" t="s">
        <v>545</v>
      </c>
      <c r="C27" s="23"/>
      <c r="D27" s="20" t="s">
        <v>466</v>
      </c>
      <c r="E27" s="30" t="s">
        <v>546</v>
      </c>
      <c r="F27" s="23"/>
      <c r="G27" s="31" t="s">
        <v>141</v>
      </c>
      <c r="H27" s="23"/>
      <c r="I27" s="31" t="s">
        <v>128</v>
      </c>
      <c r="J27" s="30" t="s">
        <v>524</v>
      </c>
      <c r="K27" s="30" t="s">
        <v>117</v>
      </c>
      <c r="L27" s="23"/>
      <c r="M27" s="30" t="s">
        <v>547</v>
      </c>
      <c r="N27" s="23">
        <v>12</v>
      </c>
      <c r="O27" s="49">
        <f aca="true" t="shared" si="1" ref="O27:O32">786*POWER(N27,0.95)</f>
        <v>8329.99479014406</v>
      </c>
    </row>
    <row r="28" spans="1:256" s="11" customFormat="1" ht="24">
      <c r="A28" s="32" t="s">
        <v>548</v>
      </c>
      <c r="B28" s="32" t="s">
        <v>549</v>
      </c>
      <c r="C28" s="33"/>
      <c r="D28" s="26" t="s">
        <v>466</v>
      </c>
      <c r="E28" s="32" t="s">
        <v>537</v>
      </c>
      <c r="F28" s="33"/>
      <c r="G28" s="34" t="s">
        <v>127</v>
      </c>
      <c r="H28" s="33"/>
      <c r="I28" s="34" t="s">
        <v>128</v>
      </c>
      <c r="J28" s="32" t="s">
        <v>550</v>
      </c>
      <c r="K28" s="32" t="s">
        <v>117</v>
      </c>
      <c r="L28" s="33"/>
      <c r="M28" s="32" t="s">
        <v>551</v>
      </c>
      <c r="N28" s="33">
        <v>4.7</v>
      </c>
      <c r="O28" s="50">
        <f>1235*POWER(N28,0.95)</f>
        <v>5372.295869431281</v>
      </c>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1:256" s="11" customFormat="1" ht="24">
      <c r="A29" s="32" t="s">
        <v>552</v>
      </c>
      <c r="B29" s="32" t="s">
        <v>553</v>
      </c>
      <c r="C29" s="33"/>
      <c r="D29" s="26" t="s">
        <v>466</v>
      </c>
      <c r="E29" s="32" t="s">
        <v>537</v>
      </c>
      <c r="F29" s="33"/>
      <c r="G29" s="34" t="s">
        <v>127</v>
      </c>
      <c r="H29" s="33"/>
      <c r="I29" s="34" t="s">
        <v>128</v>
      </c>
      <c r="J29" s="32" t="s">
        <v>554</v>
      </c>
      <c r="K29" s="32" t="s">
        <v>117</v>
      </c>
      <c r="L29" s="33"/>
      <c r="M29" s="32" t="s">
        <v>555</v>
      </c>
      <c r="N29" s="33">
        <v>25</v>
      </c>
      <c r="O29" s="50">
        <f>1235*POWER(N29,0.95)</f>
        <v>26285.120107829218</v>
      </c>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1:15" ht="24">
      <c r="A30" s="30" t="s">
        <v>556</v>
      </c>
      <c r="B30" s="30" t="s">
        <v>557</v>
      </c>
      <c r="C30" s="23"/>
      <c r="D30" s="20" t="s">
        <v>466</v>
      </c>
      <c r="E30" s="30" t="s">
        <v>171</v>
      </c>
      <c r="F30" s="23"/>
      <c r="G30" s="31" t="s">
        <v>141</v>
      </c>
      <c r="H30" s="23"/>
      <c r="I30" s="31" t="s">
        <v>128</v>
      </c>
      <c r="J30" s="30" t="s">
        <v>135</v>
      </c>
      <c r="K30" s="30" t="s">
        <v>117</v>
      </c>
      <c r="L30" s="23"/>
      <c r="M30" s="30" t="s">
        <v>558</v>
      </c>
      <c r="N30" s="23">
        <v>70</v>
      </c>
      <c r="O30" s="49">
        <f t="shared" si="1"/>
        <v>44490.335837414226</v>
      </c>
    </row>
    <row r="31" spans="1:15" ht="24">
      <c r="A31" s="30" t="s">
        <v>559</v>
      </c>
      <c r="B31" s="30" t="s">
        <v>560</v>
      </c>
      <c r="C31" s="23"/>
      <c r="D31" s="20" t="s">
        <v>466</v>
      </c>
      <c r="E31" s="30" t="s">
        <v>561</v>
      </c>
      <c r="F31" s="23"/>
      <c r="G31" s="31" t="s">
        <v>141</v>
      </c>
      <c r="H31" s="23"/>
      <c r="I31" s="31" t="s">
        <v>128</v>
      </c>
      <c r="J31" s="30" t="s">
        <v>524</v>
      </c>
      <c r="K31" s="30" t="s">
        <v>117</v>
      </c>
      <c r="L31" s="23"/>
      <c r="M31" s="30" t="s">
        <v>562</v>
      </c>
      <c r="N31" s="23">
        <v>12</v>
      </c>
      <c r="O31" s="49">
        <f t="shared" si="1"/>
        <v>8329.99479014406</v>
      </c>
    </row>
    <row r="32" spans="1:256" s="12" customFormat="1" ht="24">
      <c r="A32" s="35" t="s">
        <v>563</v>
      </c>
      <c r="B32" s="35" t="s">
        <v>564</v>
      </c>
      <c r="C32" s="36"/>
      <c r="D32" s="37" t="s">
        <v>466</v>
      </c>
      <c r="E32" s="35" t="s">
        <v>500</v>
      </c>
      <c r="F32" s="36"/>
      <c r="G32" s="38" t="s">
        <v>141</v>
      </c>
      <c r="H32" s="36"/>
      <c r="I32" s="38" t="s">
        <v>128</v>
      </c>
      <c r="J32" s="35" t="s">
        <v>524</v>
      </c>
      <c r="K32" s="35" t="s">
        <v>117</v>
      </c>
      <c r="L32" s="36"/>
      <c r="M32" s="35" t="s">
        <v>565</v>
      </c>
      <c r="N32" s="36">
        <v>200</v>
      </c>
      <c r="O32" s="52">
        <f t="shared" si="1"/>
        <v>120614.92244451745</v>
      </c>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11" customFormat="1" ht="24">
      <c r="A33" s="32" t="s">
        <v>566</v>
      </c>
      <c r="B33" s="32" t="s">
        <v>567</v>
      </c>
      <c r="C33" s="33"/>
      <c r="D33" s="26" t="s">
        <v>466</v>
      </c>
      <c r="E33" s="32" t="s">
        <v>537</v>
      </c>
      <c r="F33" s="33"/>
      <c r="G33" s="34" t="s">
        <v>127</v>
      </c>
      <c r="H33" s="33"/>
      <c r="I33" s="34" t="s">
        <v>128</v>
      </c>
      <c r="J33" s="32" t="s">
        <v>158</v>
      </c>
      <c r="K33" s="32" t="s">
        <v>117</v>
      </c>
      <c r="L33" s="33"/>
      <c r="M33" s="32" t="s">
        <v>568</v>
      </c>
      <c r="N33" s="33">
        <v>20</v>
      </c>
      <c r="O33" s="50">
        <f>1235*POWER(N33,0.95)</f>
        <v>21264.023985493845</v>
      </c>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15" ht="24">
      <c r="A34" s="30" t="s">
        <v>569</v>
      </c>
      <c r="B34" s="30" t="s">
        <v>570</v>
      </c>
      <c r="C34" s="23"/>
      <c r="D34" s="20" t="s">
        <v>466</v>
      </c>
      <c r="E34" s="30" t="s">
        <v>571</v>
      </c>
      <c r="F34" s="23"/>
      <c r="G34" s="31" t="s">
        <v>141</v>
      </c>
      <c r="H34" s="23"/>
      <c r="I34" s="31" t="s">
        <v>128</v>
      </c>
      <c r="J34" s="30" t="s">
        <v>400</v>
      </c>
      <c r="K34" s="30" t="s">
        <v>117</v>
      </c>
      <c r="L34" s="23"/>
      <c r="M34" s="30" t="s">
        <v>572</v>
      </c>
      <c r="N34" s="23">
        <v>20</v>
      </c>
      <c r="O34" s="49">
        <f>786*POWER(N34,0.95)</f>
        <v>13533.216884694868</v>
      </c>
    </row>
    <row r="35" ht="13.5">
      <c r="O35" s="54">
        <f>SUM(O3:O34)</f>
        <v>549240.2744520311</v>
      </c>
    </row>
  </sheetData>
  <sheetProtection/>
  <mergeCells count="1">
    <mergeCell ref="A1:O1"/>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J30"/>
  <sheetViews>
    <sheetView zoomScaleSheetLayoutView="100" zoomScalePageLayoutView="0" workbookViewId="0" topLeftCell="A1">
      <selection activeCell="I34" sqref="I34"/>
    </sheetView>
  </sheetViews>
  <sheetFormatPr defaultColWidth="9.00390625" defaultRowHeight="13.5"/>
  <cols>
    <col min="1" max="1" width="9.00390625" style="2" customWidth="1"/>
    <col min="2" max="2" width="25.75390625" style="2" customWidth="1"/>
    <col min="3" max="3" width="9.00390625" style="2" customWidth="1"/>
    <col min="4" max="4" width="18.00390625" style="2" customWidth="1"/>
    <col min="5" max="5" width="14.125" style="2" customWidth="1"/>
    <col min="6" max="6" width="10.25390625" style="2" customWidth="1"/>
    <col min="7" max="7" width="9.00390625" style="2" customWidth="1"/>
    <col min="8" max="8" width="24.50390625" style="2" customWidth="1"/>
    <col min="9" max="9" width="17.50390625" style="2" customWidth="1"/>
    <col min="10" max="10" width="18.50390625" style="2" customWidth="1"/>
    <col min="11" max="16384" width="9.00390625" style="2" customWidth="1"/>
  </cols>
  <sheetData>
    <row r="1" spans="1:10" s="1" customFormat="1" ht="13.5">
      <c r="A1" s="3" t="s">
        <v>118</v>
      </c>
      <c r="B1" s="4" t="s">
        <v>177</v>
      </c>
      <c r="C1" s="4" t="s">
        <v>122</v>
      </c>
      <c r="D1" s="4" t="s">
        <v>123</v>
      </c>
      <c r="E1" s="4" t="s">
        <v>438</v>
      </c>
      <c r="F1" s="4" t="s">
        <v>573</v>
      </c>
      <c r="G1" s="4" t="s">
        <v>124</v>
      </c>
      <c r="H1" s="4" t="s">
        <v>574</v>
      </c>
      <c r="I1" s="4" t="s">
        <v>575</v>
      </c>
      <c r="J1" s="7" t="s">
        <v>125</v>
      </c>
    </row>
    <row r="2" spans="1:10" s="1" customFormat="1" ht="13.5">
      <c r="A2" s="3">
        <v>1</v>
      </c>
      <c r="B2" s="5" t="s">
        <v>576</v>
      </c>
      <c r="C2" s="5" t="s">
        <v>577</v>
      </c>
      <c r="D2" s="5" t="s">
        <v>117</v>
      </c>
      <c r="E2" s="5" t="s">
        <v>578</v>
      </c>
      <c r="F2" s="5" t="s">
        <v>579</v>
      </c>
      <c r="G2" s="5">
        <v>172800</v>
      </c>
      <c r="H2" s="5" t="s">
        <v>580</v>
      </c>
      <c r="I2" s="8">
        <v>19.2</v>
      </c>
      <c r="J2" s="9">
        <f aca="true" t="shared" si="0" ref="J2:J29">562*POWER(I2,0.95)</f>
        <v>9308.345245275144</v>
      </c>
    </row>
    <row r="3" spans="1:10" s="1" customFormat="1" ht="13.5">
      <c r="A3" s="3">
        <v>2</v>
      </c>
      <c r="B3" s="5" t="s">
        <v>581</v>
      </c>
      <c r="C3" s="5" t="s">
        <v>391</v>
      </c>
      <c r="D3" s="5" t="s">
        <v>117</v>
      </c>
      <c r="E3" s="5" t="s">
        <v>582</v>
      </c>
      <c r="F3" s="5" t="s">
        <v>583</v>
      </c>
      <c r="G3" s="5">
        <v>100000</v>
      </c>
      <c r="H3" s="5" t="s">
        <v>584</v>
      </c>
      <c r="I3" s="8">
        <v>10</v>
      </c>
      <c r="J3" s="9">
        <f t="shared" si="0"/>
        <v>5008.830272311649</v>
      </c>
    </row>
    <row r="4" spans="1:10" s="1" customFormat="1" ht="13.5">
      <c r="A4" s="3">
        <v>3</v>
      </c>
      <c r="B4" s="5" t="s">
        <v>585</v>
      </c>
      <c r="C4" s="5" t="s">
        <v>577</v>
      </c>
      <c r="D4" s="5" t="s">
        <v>117</v>
      </c>
      <c r="E4" s="5" t="s">
        <v>586</v>
      </c>
      <c r="F4" s="5" t="s">
        <v>587</v>
      </c>
      <c r="G4" s="5">
        <v>99000</v>
      </c>
      <c r="H4" s="5" t="s">
        <v>588</v>
      </c>
      <c r="I4" s="8">
        <v>9.9</v>
      </c>
      <c r="J4" s="9">
        <f t="shared" si="0"/>
        <v>4961.234446902196</v>
      </c>
    </row>
    <row r="5" spans="1:10" s="1" customFormat="1" ht="13.5">
      <c r="A5" s="3">
        <v>4</v>
      </c>
      <c r="B5" s="5" t="s">
        <v>589</v>
      </c>
      <c r="C5" s="5" t="s">
        <v>590</v>
      </c>
      <c r="D5" s="5" t="s">
        <v>117</v>
      </c>
      <c r="E5" s="5" t="s">
        <v>591</v>
      </c>
      <c r="F5" s="5" t="s">
        <v>587</v>
      </c>
      <c r="G5" s="5">
        <v>73845</v>
      </c>
      <c r="H5" s="5" t="s">
        <v>592</v>
      </c>
      <c r="I5" s="8">
        <v>7.3845</v>
      </c>
      <c r="J5" s="9">
        <f t="shared" si="0"/>
        <v>3755.2716245024426</v>
      </c>
    </row>
    <row r="6" spans="1:10" s="1" customFormat="1" ht="13.5">
      <c r="A6" s="3">
        <v>5</v>
      </c>
      <c r="B6" s="5" t="s">
        <v>593</v>
      </c>
      <c r="C6" s="5" t="s">
        <v>594</v>
      </c>
      <c r="D6" s="5" t="s">
        <v>117</v>
      </c>
      <c r="E6" s="5" t="s">
        <v>595</v>
      </c>
      <c r="F6" s="5" t="s">
        <v>587</v>
      </c>
      <c r="G6" s="5">
        <v>800000</v>
      </c>
      <c r="H6" s="5" t="s">
        <v>596</v>
      </c>
      <c r="I6" s="8">
        <v>80</v>
      </c>
      <c r="J6" s="9">
        <f t="shared" si="0"/>
        <v>36113.684800480034</v>
      </c>
    </row>
    <row r="7" spans="1:10" s="1" customFormat="1" ht="13.5">
      <c r="A7" s="3">
        <v>6</v>
      </c>
      <c r="B7" s="5" t="s">
        <v>597</v>
      </c>
      <c r="C7" s="5" t="s">
        <v>508</v>
      </c>
      <c r="D7" s="5" t="s">
        <v>117</v>
      </c>
      <c r="E7" s="5" t="s">
        <v>598</v>
      </c>
      <c r="F7" s="5" t="s">
        <v>587</v>
      </c>
      <c r="G7" s="5">
        <v>200000</v>
      </c>
      <c r="H7" s="5" t="s">
        <v>599</v>
      </c>
      <c r="I7" s="8">
        <v>20</v>
      </c>
      <c r="J7" s="9">
        <f t="shared" si="0"/>
        <v>9676.422250888698</v>
      </c>
    </row>
    <row r="8" spans="1:10" s="1" customFormat="1" ht="13.5">
      <c r="A8" s="3">
        <v>7</v>
      </c>
      <c r="B8" s="5" t="s">
        <v>600</v>
      </c>
      <c r="C8" s="5" t="s">
        <v>146</v>
      </c>
      <c r="D8" s="5" t="s">
        <v>117</v>
      </c>
      <c r="E8" s="5" t="s">
        <v>601</v>
      </c>
      <c r="F8" s="5" t="s">
        <v>602</v>
      </c>
      <c r="G8" s="5">
        <v>138000</v>
      </c>
      <c r="H8" s="5" t="s">
        <v>603</v>
      </c>
      <c r="I8" s="8">
        <v>13.8</v>
      </c>
      <c r="J8" s="9">
        <f t="shared" si="0"/>
        <v>6801.7622530433355</v>
      </c>
    </row>
    <row r="9" spans="1:10" s="1" customFormat="1" ht="13.5">
      <c r="A9" s="3">
        <v>8</v>
      </c>
      <c r="B9" s="5" t="s">
        <v>604</v>
      </c>
      <c r="C9" s="5" t="s">
        <v>169</v>
      </c>
      <c r="D9" s="5" t="s">
        <v>117</v>
      </c>
      <c r="E9" s="5" t="s">
        <v>605</v>
      </c>
      <c r="F9" s="5" t="s">
        <v>606</v>
      </c>
      <c r="G9" s="5">
        <v>62280</v>
      </c>
      <c r="H9" s="5" t="s">
        <v>607</v>
      </c>
      <c r="I9" s="8">
        <v>6.228</v>
      </c>
      <c r="J9" s="9">
        <f t="shared" si="0"/>
        <v>3194.239598566039</v>
      </c>
    </row>
    <row r="10" spans="1:10" s="1" customFormat="1" ht="13.5">
      <c r="A10" s="3">
        <v>9</v>
      </c>
      <c r="B10" s="5" t="s">
        <v>376</v>
      </c>
      <c r="C10" s="5" t="s">
        <v>137</v>
      </c>
      <c r="D10" s="5" t="s">
        <v>117</v>
      </c>
      <c r="E10" s="5" t="s">
        <v>608</v>
      </c>
      <c r="F10" s="5" t="s">
        <v>609</v>
      </c>
      <c r="G10" s="5">
        <v>100000</v>
      </c>
      <c r="H10" s="5" t="s">
        <v>610</v>
      </c>
      <c r="I10" s="8">
        <v>10</v>
      </c>
      <c r="J10" s="9">
        <f t="shared" si="0"/>
        <v>5008.830272311649</v>
      </c>
    </row>
    <row r="11" spans="1:10" s="1" customFormat="1" ht="13.5">
      <c r="A11" s="3">
        <v>10</v>
      </c>
      <c r="B11" s="5" t="s">
        <v>611</v>
      </c>
      <c r="C11" s="5" t="s">
        <v>282</v>
      </c>
      <c r="D11" s="5" t="s">
        <v>117</v>
      </c>
      <c r="E11" s="5" t="s">
        <v>612</v>
      </c>
      <c r="F11" s="5" t="s">
        <v>609</v>
      </c>
      <c r="G11" s="5">
        <v>100000</v>
      </c>
      <c r="H11" s="5" t="s">
        <v>613</v>
      </c>
      <c r="I11" s="8">
        <v>10</v>
      </c>
      <c r="J11" s="9">
        <f t="shared" si="0"/>
        <v>5008.830272311649</v>
      </c>
    </row>
    <row r="12" spans="1:10" s="1" customFormat="1" ht="13.5">
      <c r="A12" s="3">
        <v>11</v>
      </c>
      <c r="B12" s="5" t="s">
        <v>614</v>
      </c>
      <c r="C12" s="5" t="s">
        <v>146</v>
      </c>
      <c r="D12" s="5" t="s">
        <v>117</v>
      </c>
      <c r="E12" s="5" t="s">
        <v>615</v>
      </c>
      <c r="F12" s="5" t="s">
        <v>616</v>
      </c>
      <c r="G12" s="5">
        <v>38000</v>
      </c>
      <c r="H12" s="5" t="s">
        <v>603</v>
      </c>
      <c r="I12" s="8">
        <v>3.8</v>
      </c>
      <c r="J12" s="9">
        <f t="shared" si="0"/>
        <v>1997.7021285599285</v>
      </c>
    </row>
    <row r="13" spans="1:10" s="1" customFormat="1" ht="13.5">
      <c r="A13" s="3">
        <v>12</v>
      </c>
      <c r="B13" s="5" t="s">
        <v>617</v>
      </c>
      <c r="C13" s="5" t="s">
        <v>146</v>
      </c>
      <c r="D13" s="5" t="s">
        <v>117</v>
      </c>
      <c r="E13" s="5" t="s">
        <v>618</v>
      </c>
      <c r="F13" s="5" t="s">
        <v>616</v>
      </c>
      <c r="G13" s="5">
        <v>3600</v>
      </c>
      <c r="H13" s="5" t="s">
        <v>603</v>
      </c>
      <c r="I13" s="8">
        <v>0.36</v>
      </c>
      <c r="J13" s="9">
        <f t="shared" si="0"/>
        <v>212.92354651741059</v>
      </c>
    </row>
    <row r="14" spans="1:10" s="1" customFormat="1" ht="13.5">
      <c r="A14" s="3">
        <v>13</v>
      </c>
      <c r="B14" s="5" t="s">
        <v>619</v>
      </c>
      <c r="C14" s="5" t="s">
        <v>620</v>
      </c>
      <c r="D14" s="5" t="s">
        <v>117</v>
      </c>
      <c r="E14" s="5" t="s">
        <v>621</v>
      </c>
      <c r="F14" s="5" t="s">
        <v>622</v>
      </c>
      <c r="G14" s="5">
        <v>300000</v>
      </c>
      <c r="H14" s="5" t="s">
        <v>623</v>
      </c>
      <c r="I14" s="8">
        <v>30</v>
      </c>
      <c r="J14" s="9">
        <f t="shared" si="0"/>
        <v>14223.337244164573</v>
      </c>
    </row>
    <row r="15" spans="1:10" s="1" customFormat="1" ht="13.5">
      <c r="A15" s="3">
        <v>14</v>
      </c>
      <c r="B15" s="5" t="s">
        <v>624</v>
      </c>
      <c r="C15" s="5" t="s">
        <v>625</v>
      </c>
      <c r="D15" s="5" t="s">
        <v>117</v>
      </c>
      <c r="E15" s="5" t="s">
        <v>626</v>
      </c>
      <c r="F15" s="5" t="s">
        <v>627</v>
      </c>
      <c r="G15" s="5">
        <v>3500000</v>
      </c>
      <c r="H15" s="5" t="s">
        <v>596</v>
      </c>
      <c r="I15" s="8">
        <v>350</v>
      </c>
      <c r="J15" s="9">
        <f t="shared" si="0"/>
        <v>146757.72056835037</v>
      </c>
    </row>
    <row r="16" spans="1:10" s="1" customFormat="1" ht="13.5">
      <c r="A16" s="3">
        <v>15</v>
      </c>
      <c r="B16" s="5" t="s">
        <v>628</v>
      </c>
      <c r="C16" s="5" t="s">
        <v>408</v>
      </c>
      <c r="D16" s="5" t="s">
        <v>117</v>
      </c>
      <c r="E16" s="5" t="s">
        <v>629</v>
      </c>
      <c r="F16" s="5" t="s">
        <v>630</v>
      </c>
      <c r="G16" s="5">
        <v>58500</v>
      </c>
      <c r="H16" s="5" t="s">
        <v>631</v>
      </c>
      <c r="I16" s="8">
        <v>5.85</v>
      </c>
      <c r="J16" s="9">
        <f t="shared" si="0"/>
        <v>3009.7774799258814</v>
      </c>
    </row>
    <row r="17" spans="1:10" s="1" customFormat="1" ht="13.5">
      <c r="A17" s="3">
        <v>16</v>
      </c>
      <c r="B17" s="5" t="s">
        <v>632</v>
      </c>
      <c r="C17" s="5" t="s">
        <v>633</v>
      </c>
      <c r="D17" s="5" t="s">
        <v>117</v>
      </c>
      <c r="E17" s="5" t="s">
        <v>634</v>
      </c>
      <c r="F17" s="5" t="s">
        <v>630</v>
      </c>
      <c r="G17" s="5">
        <v>30000</v>
      </c>
      <c r="H17" s="5" t="s">
        <v>635</v>
      </c>
      <c r="I17" s="8">
        <v>3</v>
      </c>
      <c r="J17" s="9">
        <f t="shared" si="0"/>
        <v>1595.8846869713084</v>
      </c>
    </row>
    <row r="18" spans="1:10" s="1" customFormat="1" ht="13.5">
      <c r="A18" s="3">
        <v>17</v>
      </c>
      <c r="B18" s="5" t="s">
        <v>636</v>
      </c>
      <c r="C18" s="5" t="s">
        <v>637</v>
      </c>
      <c r="D18" s="5" t="s">
        <v>117</v>
      </c>
      <c r="E18" s="5" t="s">
        <v>638</v>
      </c>
      <c r="F18" s="5" t="s">
        <v>630</v>
      </c>
      <c r="G18" s="5">
        <v>30000</v>
      </c>
      <c r="H18" s="5" t="s">
        <v>635</v>
      </c>
      <c r="I18" s="8">
        <v>3</v>
      </c>
      <c r="J18" s="9">
        <f t="shared" si="0"/>
        <v>1595.8846869713084</v>
      </c>
    </row>
    <row r="19" spans="1:10" s="1" customFormat="1" ht="13.5">
      <c r="A19" s="3">
        <v>18</v>
      </c>
      <c r="B19" s="5" t="s">
        <v>639</v>
      </c>
      <c r="C19" s="5" t="s">
        <v>637</v>
      </c>
      <c r="D19" s="5" t="s">
        <v>117</v>
      </c>
      <c r="E19" s="5" t="s">
        <v>640</v>
      </c>
      <c r="F19" s="5" t="s">
        <v>630</v>
      </c>
      <c r="G19" s="5">
        <v>20000</v>
      </c>
      <c r="H19" s="5" t="s">
        <v>635</v>
      </c>
      <c r="I19" s="8">
        <v>5</v>
      </c>
      <c r="J19" s="9">
        <f t="shared" si="0"/>
        <v>2592.733145199553</v>
      </c>
    </row>
    <row r="20" spans="1:10" s="1" customFormat="1" ht="13.5">
      <c r="A20" s="3">
        <v>19</v>
      </c>
      <c r="B20" s="5" t="s">
        <v>641</v>
      </c>
      <c r="C20" s="5" t="s">
        <v>642</v>
      </c>
      <c r="D20" s="5" t="s">
        <v>117</v>
      </c>
      <c r="E20" s="5" t="s">
        <v>643</v>
      </c>
      <c r="F20" s="5" t="s">
        <v>644</v>
      </c>
      <c r="G20" s="5">
        <v>77000</v>
      </c>
      <c r="H20" s="5" t="s">
        <v>645</v>
      </c>
      <c r="I20" s="8">
        <v>15.4</v>
      </c>
      <c r="J20" s="9">
        <f t="shared" si="0"/>
        <v>7548.853556124917</v>
      </c>
    </row>
    <row r="21" spans="1:10" s="1" customFormat="1" ht="13.5">
      <c r="A21" s="3">
        <v>20</v>
      </c>
      <c r="B21" s="5" t="s">
        <v>646</v>
      </c>
      <c r="C21" s="5" t="s">
        <v>647</v>
      </c>
      <c r="D21" s="5" t="s">
        <v>117</v>
      </c>
      <c r="E21" s="5" t="s">
        <v>648</v>
      </c>
      <c r="F21" s="6">
        <v>42332</v>
      </c>
      <c r="G21" s="5">
        <v>100000</v>
      </c>
      <c r="H21" s="5" t="s">
        <v>649</v>
      </c>
      <c r="I21" s="8">
        <v>10</v>
      </c>
      <c r="J21" s="9">
        <f t="shared" si="0"/>
        <v>5008.830272311649</v>
      </c>
    </row>
    <row r="22" spans="1:10" s="1" customFormat="1" ht="13.5">
      <c r="A22" s="3">
        <v>21</v>
      </c>
      <c r="B22" s="5" t="s">
        <v>650</v>
      </c>
      <c r="C22" s="5" t="s">
        <v>211</v>
      </c>
      <c r="D22" s="5" t="s">
        <v>117</v>
      </c>
      <c r="E22" s="5" t="s">
        <v>651</v>
      </c>
      <c r="F22" s="5" t="s">
        <v>652</v>
      </c>
      <c r="G22" s="5">
        <v>150000</v>
      </c>
      <c r="H22" s="5" t="s">
        <v>653</v>
      </c>
      <c r="I22" s="8">
        <v>15</v>
      </c>
      <c r="J22" s="9">
        <f t="shared" si="0"/>
        <v>7362.461074425132</v>
      </c>
    </row>
    <row r="23" spans="1:10" s="1" customFormat="1" ht="13.5">
      <c r="A23" s="3">
        <v>22</v>
      </c>
      <c r="B23" s="5" t="s">
        <v>654</v>
      </c>
      <c r="C23" s="5" t="s">
        <v>150</v>
      </c>
      <c r="D23" s="5" t="s">
        <v>117</v>
      </c>
      <c r="E23" s="5" t="s">
        <v>655</v>
      </c>
      <c r="F23" s="5" t="s">
        <v>656</v>
      </c>
      <c r="G23" s="5">
        <v>160400</v>
      </c>
      <c r="H23" s="5" t="s">
        <v>657</v>
      </c>
      <c r="I23" s="8">
        <v>16.04</v>
      </c>
      <c r="J23" s="9">
        <f t="shared" si="0"/>
        <v>7846.580982036555</v>
      </c>
    </row>
    <row r="24" spans="1:10" s="1" customFormat="1" ht="13.5">
      <c r="A24" s="3">
        <v>23</v>
      </c>
      <c r="B24" s="5" t="s">
        <v>658</v>
      </c>
      <c r="C24" s="5" t="s">
        <v>158</v>
      </c>
      <c r="D24" s="5" t="s">
        <v>117</v>
      </c>
      <c r="E24" s="5" t="s">
        <v>659</v>
      </c>
      <c r="F24" s="5" t="s">
        <v>660</v>
      </c>
      <c r="G24" s="5">
        <v>50000</v>
      </c>
      <c r="H24" s="5" t="s">
        <v>661</v>
      </c>
      <c r="I24" s="8">
        <v>5</v>
      </c>
      <c r="J24" s="9">
        <f t="shared" si="0"/>
        <v>2592.733145199553</v>
      </c>
    </row>
    <row r="25" spans="1:10" s="1" customFormat="1" ht="13.5">
      <c r="A25" s="3">
        <v>24</v>
      </c>
      <c r="B25" s="5" t="s">
        <v>662</v>
      </c>
      <c r="C25" s="5" t="s">
        <v>417</v>
      </c>
      <c r="D25" s="5" t="s">
        <v>117</v>
      </c>
      <c r="E25" s="5" t="s">
        <v>663</v>
      </c>
      <c r="F25" s="5" t="s">
        <v>664</v>
      </c>
      <c r="G25" s="5">
        <v>425000</v>
      </c>
      <c r="H25" s="5" t="s">
        <v>665</v>
      </c>
      <c r="I25" s="8">
        <v>42.5</v>
      </c>
      <c r="J25" s="9">
        <f t="shared" si="0"/>
        <v>19801.851492390222</v>
      </c>
    </row>
    <row r="26" spans="1:10" s="1" customFormat="1" ht="13.5">
      <c r="A26" s="3">
        <v>25</v>
      </c>
      <c r="B26" s="5" t="s">
        <v>666</v>
      </c>
      <c r="C26" s="5" t="s">
        <v>577</v>
      </c>
      <c r="D26" s="5" t="s">
        <v>117</v>
      </c>
      <c r="E26" s="5" t="s">
        <v>667</v>
      </c>
      <c r="F26" s="5" t="s">
        <v>668</v>
      </c>
      <c r="G26" s="5">
        <v>203000</v>
      </c>
      <c r="H26" s="5" t="s">
        <v>580</v>
      </c>
      <c r="I26" s="8">
        <v>20.3</v>
      </c>
      <c r="J26" s="9">
        <f t="shared" si="0"/>
        <v>9814.259828983448</v>
      </c>
    </row>
    <row r="27" spans="1:10" s="1" customFormat="1" ht="13.5">
      <c r="A27" s="3">
        <v>26</v>
      </c>
      <c r="B27" s="5" t="s">
        <v>669</v>
      </c>
      <c r="C27" s="5" t="s">
        <v>182</v>
      </c>
      <c r="D27" s="5" t="s">
        <v>117</v>
      </c>
      <c r="E27" s="5" t="s">
        <v>670</v>
      </c>
      <c r="F27" s="5" t="s">
        <v>671</v>
      </c>
      <c r="G27" s="5">
        <v>100000</v>
      </c>
      <c r="H27" s="5" t="s">
        <v>672</v>
      </c>
      <c r="I27" s="8">
        <v>10</v>
      </c>
      <c r="J27" s="9">
        <f t="shared" si="0"/>
        <v>5008.830272311649</v>
      </c>
    </row>
    <row r="28" spans="1:10" s="1" customFormat="1" ht="13.5">
      <c r="A28" s="3">
        <v>27</v>
      </c>
      <c r="B28" s="5" t="s">
        <v>673</v>
      </c>
      <c r="C28" s="5" t="s">
        <v>674</v>
      </c>
      <c r="D28" s="5" t="s">
        <v>117</v>
      </c>
      <c r="E28" s="5" t="s">
        <v>675</v>
      </c>
      <c r="F28" s="5" t="s">
        <v>676</v>
      </c>
      <c r="G28" s="5">
        <v>128880</v>
      </c>
      <c r="H28" s="5" t="s">
        <v>677</v>
      </c>
      <c r="I28" s="8">
        <v>12.888</v>
      </c>
      <c r="J28" s="9">
        <f t="shared" si="0"/>
        <v>6374.007448006453</v>
      </c>
    </row>
    <row r="29" spans="1:10" s="1" customFormat="1" ht="13.5">
      <c r="A29" s="3">
        <v>28</v>
      </c>
      <c r="B29" s="5" t="s">
        <v>678</v>
      </c>
      <c r="C29" s="5" t="s">
        <v>146</v>
      </c>
      <c r="D29" s="5" t="s">
        <v>117</v>
      </c>
      <c r="E29" s="5" t="s">
        <v>679</v>
      </c>
      <c r="F29" s="5" t="s">
        <v>680</v>
      </c>
      <c r="G29" s="5">
        <v>100000</v>
      </c>
      <c r="H29" s="5" t="s">
        <v>681</v>
      </c>
      <c r="I29" s="8">
        <v>10</v>
      </c>
      <c r="J29" s="9">
        <f t="shared" si="0"/>
        <v>5008.830272311649</v>
      </c>
    </row>
    <row r="30" ht="13.5">
      <c r="J30" s="10">
        <f>SUM(J2:J29)</f>
        <v>337190.6528673544</v>
      </c>
    </row>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cp:lastModifiedBy>
  <cp:lastPrinted>2014-12-21T01:01:39Z</cp:lastPrinted>
  <dcterms:created xsi:type="dcterms:W3CDTF">2014-11-25T00:34:38Z</dcterms:created>
  <dcterms:modified xsi:type="dcterms:W3CDTF">2016-08-30T06:54:59Z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y fmtid="{D5CDD505-2E9C-101B-9397-08002B2CF9AE}" pid="3" name="KSOReadingLayout">
    <vt:bool>false</vt:bool>
  </property>
</Properties>
</file>